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30" windowHeight="9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<sst xmlns="http://schemas.openxmlformats.org/spreadsheetml/2006/main" count="267" uniqueCount="110">
  <si>
    <t>п/п</t>
  </si>
  <si>
    <t xml:space="preserve"> №</t>
  </si>
  <si>
    <t>Наименование заболеваний</t>
  </si>
  <si>
    <t>прирост, снижение</t>
  </si>
  <si>
    <t>всего</t>
  </si>
  <si>
    <t xml:space="preserve">   всего</t>
  </si>
  <si>
    <t xml:space="preserve">     абс.</t>
  </si>
  <si>
    <t xml:space="preserve">   число</t>
  </si>
  <si>
    <t xml:space="preserve">  на 100</t>
  </si>
  <si>
    <t xml:space="preserve">    тыс.</t>
  </si>
  <si>
    <t>Брюшной тиф</t>
  </si>
  <si>
    <t>Другие сальмонеллёзные инфекции</t>
  </si>
  <si>
    <t>острый гепатит В</t>
  </si>
  <si>
    <t>острый гепатит С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</si>
  <si>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</si>
  <si>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</si>
  <si>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</si>
  <si>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</si>
  <si>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</si>
  <si>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</si>
  <si>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</si>
  <si>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</si>
  <si>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</si>
  <si>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</si>
  <si>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Бруцеллёз, впервые выявленный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</si>
  <si>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</si>
  <si>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</si>
  <si>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</si>
  <si>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Бактериальная дизентерия (шигеллёз)</t>
  </si>
  <si>
    <t>О.К.И., вызванные не установленными возбудителями</t>
  </si>
  <si>
    <t>Энтеровирусные инфекции</t>
  </si>
  <si>
    <t>Псевдотуберкулёз</t>
  </si>
  <si>
    <t>Лептоспироз</t>
  </si>
  <si>
    <t>Бешенство</t>
  </si>
  <si>
    <t>Риккетсиозы</t>
  </si>
  <si>
    <t>болезнь Брилля</t>
  </si>
  <si>
    <t>лихорадка КУ</t>
  </si>
  <si>
    <t>Педикулёз</t>
  </si>
  <si>
    <t>Туберкулёз (впервые выявленный) активные формы</t>
  </si>
  <si>
    <t>в т. ч. туберкулёз органов дыхания</t>
  </si>
  <si>
    <t>из них бациллярные формы</t>
  </si>
  <si>
    <t>Болезнь, вызванная вирусом иммунодефицита человека</t>
  </si>
  <si>
    <t>Грипп</t>
  </si>
  <si>
    <t>Сифилис (впервые выявленный) все формы</t>
  </si>
  <si>
    <t>Малярия, впервые вявленная</t>
  </si>
  <si>
    <t>Трихенеллёз</t>
  </si>
  <si>
    <t>Поствакцинальные осложнения</t>
  </si>
  <si>
    <t>-</t>
  </si>
  <si>
    <t>из него ассоциированный с вакциной</t>
  </si>
  <si>
    <t>из них энтеровирусный менингит</t>
  </si>
  <si>
    <t>Острые вирусные гепатиты - всего</t>
  </si>
  <si>
    <t>из них: острый гепатит А</t>
  </si>
  <si>
    <t>Хронические вирусные гепатиты(впервые установленные)-всего</t>
  </si>
  <si>
    <t>из них:хронический вирусный гепатит В</t>
  </si>
  <si>
    <t>из них:хронический вирусный гепатит С</t>
  </si>
  <si>
    <t>Носительство возбудителя вирусного гепатита В</t>
  </si>
  <si>
    <t>из неё генерализованные формы</t>
  </si>
  <si>
    <t>из них с почечным синдромом</t>
  </si>
  <si>
    <t>из них: эпидемический сыпной тиф</t>
  </si>
  <si>
    <t>Гонококковая инфекция</t>
  </si>
  <si>
    <t>0 -  17 лет</t>
  </si>
  <si>
    <t>0 -  14 лет</t>
  </si>
  <si>
    <t>(включительно)</t>
  </si>
  <si>
    <t>из общего числа зарегистрированных заболеваний у детей в возрасте:</t>
  </si>
  <si>
    <t>0 - 17 лет (включительно)</t>
  </si>
  <si>
    <t>0 - 14 лет (включительно)</t>
  </si>
  <si>
    <t>из общено числа зарегистрированных заболеваний у детей в возрасте:</t>
  </si>
  <si>
    <t>О.К.И., вызванные установленными бактериальными, вирусными возбудителями, а также пищевые токсикоинфекции установленной этиологии</t>
  </si>
  <si>
    <t>Бессимптомный инфекционный статус, вызванный вирусом иммунодефицита человека (ВИЧ)</t>
  </si>
  <si>
    <t xml:space="preserve">Острые инфекции верхних дыхательных путей множественной или неуточненной локализации </t>
  </si>
  <si>
    <t>февраль</t>
  </si>
  <si>
    <t>0 - 17 лет</t>
  </si>
  <si>
    <t>0 - 14 лет</t>
  </si>
  <si>
    <t>+ 1 сл.</t>
  </si>
  <si>
    <t>+ 3 сл.</t>
  </si>
  <si>
    <t>=</t>
  </si>
  <si>
    <t>- 1 сл.</t>
  </si>
  <si>
    <t>март</t>
  </si>
  <si>
    <t>3 мес.</t>
  </si>
  <si>
    <t>- 2 сл.</t>
  </si>
  <si>
    <t>- 3 сл.</t>
  </si>
  <si>
    <t>- 4 сл.</t>
  </si>
  <si>
    <t>2010 год</t>
  </si>
  <si>
    <t>2009 год</t>
  </si>
  <si>
    <t>-3 %</t>
  </si>
  <si>
    <t>-1сл</t>
  </si>
  <si>
    <t>- 2,1 раза</t>
  </si>
  <si>
    <t>- 3,9 раза</t>
  </si>
  <si>
    <t>- 4 раза</t>
  </si>
  <si>
    <t>8 %</t>
  </si>
  <si>
    <t>4%</t>
  </si>
  <si>
    <t>3%</t>
  </si>
  <si>
    <t>91 %</t>
  </si>
  <si>
    <t>95 %</t>
  </si>
  <si>
    <t>- 45 %</t>
  </si>
  <si>
    <t>- 23 %.</t>
  </si>
  <si>
    <t>+ 4 сл.</t>
  </si>
  <si>
    <t>- 52%</t>
  </si>
  <si>
    <t>+ 2 сл.</t>
  </si>
  <si>
    <t xml:space="preserve"> =</t>
  </si>
  <si>
    <t>- 79 %</t>
  </si>
  <si>
    <t>- 2 раза</t>
  </si>
  <si>
    <t>- 21 %</t>
  </si>
  <si>
    <t>-10 %</t>
  </si>
  <si>
    <t>- 6 %</t>
  </si>
  <si>
    <t>- 7 %</t>
  </si>
  <si>
    <t>- 2,9 р.</t>
  </si>
  <si>
    <t>- 2,6 р.</t>
  </si>
  <si>
    <t>- 4,7 р.</t>
  </si>
  <si>
    <r>
      <t xml:space="preserve">Инфекционная заболеваемость в Костромской области за  </t>
    </r>
    <r>
      <rPr>
        <b/>
        <sz val="11"/>
        <rFont val="Arial Cyr"/>
        <family val="0"/>
      </rPr>
      <t>январь - март</t>
    </r>
    <r>
      <rPr>
        <b/>
        <sz val="10"/>
        <rFont val="Arial Cyr"/>
        <family val="2"/>
      </rPr>
      <t xml:space="preserve"> 2010 - 2009 гг.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</si>
</sst>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1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2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left" vertical="top" wrapText="1" indent="1"/>
    </xf>
    <xf numFmtId="2" fontId="3" fillId="0" borderId="15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horizontal="left" vertical="top" wrapText="1" indent="2"/>
    </xf>
    <xf numFmtId="0" fontId="6" fillId="0" borderId="18" xfId="0" applyFont="1" applyFill="1" applyBorder="1" applyAlignment="1">
      <alignment horizontal="left" vertical="top" wrapText="1" indent="2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wrapText="1"/>
    </xf>
    <xf numFmtId="0" fontId="49" fillId="0" borderId="18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3" borderId="18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top" wrapText="1"/>
    </xf>
    <xf numFmtId="2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86" zoomScaleNormal="86" zoomScalePageLayoutView="0" workbookViewId="0" topLeftCell="A40">
      <selection activeCell="U55" sqref="U55"/>
    </sheetView>
  </sheetViews>
  <sheetFormatPr defaultColWidth="9.00390625" defaultRowHeight="12.75"/>
  <cols>
    <col min="1" max="1" width="2.75390625" style="26" customWidth="1"/>
    <col min="2" max="2" width="26.125" style="0" customWidth="1"/>
    <col min="3" max="3" width="8.25390625" style="0" customWidth="1"/>
    <col min="4" max="4" width="8.00390625" style="0" customWidth="1"/>
    <col min="5" max="5" width="8.25390625" style="0" customWidth="1"/>
    <col min="6" max="6" width="8.00390625" style="0" customWidth="1"/>
    <col min="7" max="7" width="8.375" style="0" customWidth="1"/>
    <col min="8" max="8" width="8.00390625" style="0" customWidth="1"/>
    <col min="9" max="9" width="7.375" style="0" customWidth="1"/>
    <col min="10" max="10" width="7.625" style="0" customWidth="1"/>
    <col min="11" max="14" width="7.25390625" style="0" customWidth="1"/>
    <col min="15" max="15" width="9.25390625" style="0" customWidth="1"/>
    <col min="16" max="16" width="8.00390625" style="0" customWidth="1"/>
    <col min="17" max="17" width="8.25390625" style="0" customWidth="1"/>
    <col min="18" max="18" width="1.37890625" style="0" customWidth="1"/>
    <col min="19" max="19" width="0.875" style="0" customWidth="1"/>
  </cols>
  <sheetData>
    <row r="1" spans="1:16" ht="22.5" customHeight="1">
      <c r="A1" s="53" t="s">
        <v>109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8" ht="12.75">
      <c r="A2" s="24"/>
      <c r="B2" s="4"/>
      <c r="C2" s="55" t="s">
        <v>82</v>
      </c>
      <c r="D2" s="56"/>
      <c r="E2" s="56"/>
      <c r="F2" s="56"/>
      <c r="G2" s="56"/>
      <c r="H2" s="56"/>
      <c r="I2" s="55" t="s">
        <v>83</v>
      </c>
      <c r="J2" s="56"/>
      <c r="K2" s="56"/>
      <c r="L2" s="56"/>
      <c r="M2" s="56"/>
      <c r="N2" s="56"/>
      <c r="O2" s="41" t="s">
        <v>3</v>
      </c>
      <c r="P2" s="42"/>
      <c r="Q2" s="43"/>
      <c r="R2" s="13"/>
    </row>
    <row r="3" spans="1:17" ht="24" customHeight="1">
      <c r="A3" s="25"/>
      <c r="B3" s="5"/>
      <c r="C3" s="7"/>
      <c r="D3" s="8"/>
      <c r="E3" s="50" t="s">
        <v>66</v>
      </c>
      <c r="F3" s="51"/>
      <c r="G3" s="51"/>
      <c r="H3" s="52"/>
      <c r="I3" s="7"/>
      <c r="J3" s="8"/>
      <c r="K3" s="50" t="s">
        <v>66</v>
      </c>
      <c r="L3" s="51"/>
      <c r="M3" s="51"/>
      <c r="N3" s="52"/>
      <c r="O3" s="17"/>
      <c r="P3" s="44" t="s">
        <v>63</v>
      </c>
      <c r="Q3" s="44"/>
    </row>
    <row r="4" spans="1:17" ht="12.75">
      <c r="A4" s="25" t="s">
        <v>1</v>
      </c>
      <c r="B4" s="1" t="s">
        <v>2</v>
      </c>
      <c r="C4" s="57" t="s">
        <v>4</v>
      </c>
      <c r="D4" s="58"/>
      <c r="E4" s="46" t="s">
        <v>60</v>
      </c>
      <c r="F4" s="47"/>
      <c r="G4" s="46" t="s">
        <v>61</v>
      </c>
      <c r="H4" s="47"/>
      <c r="I4" s="57" t="s">
        <v>4</v>
      </c>
      <c r="J4" s="58"/>
      <c r="K4" s="46" t="s">
        <v>60</v>
      </c>
      <c r="L4" s="47"/>
      <c r="M4" s="46" t="s">
        <v>61</v>
      </c>
      <c r="N4" s="47"/>
      <c r="O4" s="18" t="s">
        <v>5</v>
      </c>
      <c r="P4" s="44"/>
      <c r="Q4" s="44"/>
    </row>
    <row r="5" spans="1:17" ht="12.75">
      <c r="A5" s="25" t="s">
        <v>0</v>
      </c>
      <c r="B5" s="1"/>
      <c r="C5" s="2"/>
      <c r="D5" s="3"/>
      <c r="E5" s="48" t="s">
        <v>62</v>
      </c>
      <c r="F5" s="49"/>
      <c r="G5" s="48" t="s">
        <v>62</v>
      </c>
      <c r="H5" s="49"/>
      <c r="I5" s="2"/>
      <c r="J5" s="3"/>
      <c r="K5" s="48" t="s">
        <v>62</v>
      </c>
      <c r="L5" s="49"/>
      <c r="M5" s="48" t="s">
        <v>62</v>
      </c>
      <c r="N5" s="49"/>
      <c r="O5" s="18"/>
      <c r="P5" s="45" t="s">
        <v>64</v>
      </c>
      <c r="Q5" s="45" t="s">
        <v>65</v>
      </c>
    </row>
    <row r="6" spans="1:17" ht="12.75">
      <c r="A6" s="25"/>
      <c r="B6" s="5"/>
      <c r="C6" s="4" t="s">
        <v>6</v>
      </c>
      <c r="D6" s="4" t="s">
        <v>8</v>
      </c>
      <c r="E6" s="4" t="s">
        <v>6</v>
      </c>
      <c r="F6" s="4" t="s">
        <v>8</v>
      </c>
      <c r="G6" s="4" t="s">
        <v>6</v>
      </c>
      <c r="H6" s="4" t="s">
        <v>8</v>
      </c>
      <c r="I6" s="4" t="s">
        <v>6</v>
      </c>
      <c r="J6" s="4" t="s">
        <v>8</v>
      </c>
      <c r="K6" s="4" t="s">
        <v>6</v>
      </c>
      <c r="L6" s="4" t="s">
        <v>8</v>
      </c>
      <c r="M6" s="4" t="s">
        <v>6</v>
      </c>
      <c r="N6" s="4" t="s">
        <v>8</v>
      </c>
      <c r="O6" s="18"/>
      <c r="P6" s="45"/>
      <c r="Q6" s="45"/>
    </row>
    <row r="7" spans="1:17" ht="11.25" customHeight="1">
      <c r="A7" s="23"/>
      <c r="B7" s="6"/>
      <c r="C7" s="6" t="s">
        <v>7</v>
      </c>
      <c r="D7" s="6" t="s">
        <v>9</v>
      </c>
      <c r="E7" s="6" t="s">
        <v>7</v>
      </c>
      <c r="F7" s="6" t="s">
        <v>9</v>
      </c>
      <c r="G7" s="6" t="s">
        <v>7</v>
      </c>
      <c r="H7" s="6" t="s">
        <v>9</v>
      </c>
      <c r="I7" s="6" t="s">
        <v>7</v>
      </c>
      <c r="J7" s="6" t="s">
        <v>9</v>
      </c>
      <c r="K7" s="6" t="s">
        <v>7</v>
      </c>
      <c r="L7" s="6" t="s">
        <v>9</v>
      </c>
      <c r="M7" s="6" t="s">
        <v>7</v>
      </c>
      <c r="N7" s="6" t="s">
        <v>9</v>
      </c>
      <c r="O7" s="19"/>
      <c r="P7" s="45"/>
      <c r="Q7" s="45"/>
    </row>
    <row r="8" spans="1:17" ht="12.75">
      <c r="A8" s="22">
        <v>1</v>
      </c>
      <c r="B8" s="9" t="s">
        <v>10</v>
      </c>
      <c r="C8" s="34">
        <v>0</v>
      </c>
      <c r="D8" s="11">
        <f aca="true" t="shared" si="0" ref="D8:D56">C8*100/692.315</f>
        <v>0</v>
      </c>
      <c r="E8" s="34">
        <v>0</v>
      </c>
      <c r="F8" s="11">
        <f aca="true" t="shared" si="1" ref="F8:F56">E8*100/120.638</f>
        <v>0</v>
      </c>
      <c r="G8" s="34">
        <v>0</v>
      </c>
      <c r="H8" s="11">
        <f aca="true" t="shared" si="2" ref="H8:H56">G8*100/97.495</f>
        <v>0</v>
      </c>
      <c r="I8" s="12">
        <v>0</v>
      </c>
      <c r="J8" s="11">
        <f aca="true" t="shared" si="3" ref="J8:J15">I8*100/697.043</f>
        <v>0</v>
      </c>
      <c r="K8" s="12">
        <v>0</v>
      </c>
      <c r="L8" s="11">
        <f aca="true" t="shared" si="4" ref="L8:L15">K8*100/123.058</f>
        <v>0</v>
      </c>
      <c r="M8" s="12">
        <v>0</v>
      </c>
      <c r="N8" s="11">
        <f aca="true" t="shared" si="5" ref="N8:N15">M8*100/96.45</f>
        <v>0</v>
      </c>
      <c r="O8" s="32" t="s">
        <v>47</v>
      </c>
      <c r="P8" s="32" t="s">
        <v>47</v>
      </c>
      <c r="Q8" s="32" t="s">
        <v>47</v>
      </c>
    </row>
    <row r="9" spans="1:17" ht="12.75">
      <c r="A9" s="22">
        <v>2</v>
      </c>
      <c r="B9" s="10" t="s">
        <v>11</v>
      </c>
      <c r="C9" s="35">
        <v>27</v>
      </c>
      <c r="D9" s="11">
        <f t="shared" si="0"/>
        <v>3.8999588337678657</v>
      </c>
      <c r="E9" s="34">
        <v>11</v>
      </c>
      <c r="F9" s="11">
        <f t="shared" si="1"/>
        <v>9.118188298877634</v>
      </c>
      <c r="G9" s="34">
        <v>8</v>
      </c>
      <c r="H9" s="11">
        <f t="shared" si="2"/>
        <v>8.20554900251295</v>
      </c>
      <c r="I9" s="12">
        <v>28</v>
      </c>
      <c r="J9" s="11">
        <f t="shared" si="3"/>
        <v>4.01696882401803</v>
      </c>
      <c r="K9" s="12">
        <v>9</v>
      </c>
      <c r="L9" s="11">
        <f t="shared" si="4"/>
        <v>7.3136244697622255</v>
      </c>
      <c r="M9" s="12">
        <v>9</v>
      </c>
      <c r="N9" s="11">
        <f t="shared" si="5"/>
        <v>9.331259720062208</v>
      </c>
      <c r="O9" s="32" t="s">
        <v>84</v>
      </c>
      <c r="P9" s="40" t="s">
        <v>98</v>
      </c>
      <c r="Q9" s="32" t="s">
        <v>85</v>
      </c>
    </row>
    <row r="10" spans="1:17" ht="12.75" customHeight="1">
      <c r="A10" s="22">
        <v>3</v>
      </c>
      <c r="B10" s="10" t="s">
        <v>28</v>
      </c>
      <c r="C10" s="36">
        <v>15</v>
      </c>
      <c r="D10" s="11">
        <f t="shared" si="0"/>
        <v>2.166643796537703</v>
      </c>
      <c r="E10" s="34">
        <v>3</v>
      </c>
      <c r="F10" s="11">
        <f t="shared" si="1"/>
        <v>2.486778626966627</v>
      </c>
      <c r="G10" s="34">
        <v>3</v>
      </c>
      <c r="H10" s="11">
        <f t="shared" si="2"/>
        <v>3.077080875942356</v>
      </c>
      <c r="I10" s="12">
        <v>32</v>
      </c>
      <c r="J10" s="11">
        <f t="shared" si="3"/>
        <v>4.590821513163464</v>
      </c>
      <c r="K10" s="12">
        <v>12</v>
      </c>
      <c r="L10" s="11">
        <f t="shared" si="4"/>
        <v>9.7514992930163</v>
      </c>
      <c r="M10" s="12">
        <v>12</v>
      </c>
      <c r="N10" s="11">
        <f t="shared" si="5"/>
        <v>12.441679626749611</v>
      </c>
      <c r="O10" s="32" t="s">
        <v>86</v>
      </c>
      <c r="P10" s="32" t="s">
        <v>87</v>
      </c>
      <c r="Q10" s="32" t="s">
        <v>88</v>
      </c>
    </row>
    <row r="11" spans="1:17" ht="56.25">
      <c r="A11" s="22">
        <v>4</v>
      </c>
      <c r="B11" s="59" t="s">
        <v>67</v>
      </c>
      <c r="C11" s="60">
        <v>255</v>
      </c>
      <c r="D11" s="61">
        <f t="shared" si="0"/>
        <v>36.832944541140954</v>
      </c>
      <c r="E11" s="62">
        <v>130</v>
      </c>
      <c r="F11" s="61">
        <f t="shared" si="1"/>
        <v>107.76040716855385</v>
      </c>
      <c r="G11" s="62">
        <v>126</v>
      </c>
      <c r="H11" s="61">
        <f t="shared" si="2"/>
        <v>129.23739678957895</v>
      </c>
      <c r="I11" s="30">
        <v>237</v>
      </c>
      <c r="J11" s="61">
        <f t="shared" si="3"/>
        <v>34.0007718318669</v>
      </c>
      <c r="K11" s="63">
        <v>127</v>
      </c>
      <c r="L11" s="61">
        <f t="shared" si="4"/>
        <v>103.20336751775585</v>
      </c>
      <c r="M11" s="63">
        <v>120</v>
      </c>
      <c r="N11" s="61">
        <f t="shared" si="5"/>
        <v>124.41679626749611</v>
      </c>
      <c r="O11" s="64" t="s">
        <v>89</v>
      </c>
      <c r="P11" s="64" t="s">
        <v>90</v>
      </c>
      <c r="Q11" s="64" t="s">
        <v>91</v>
      </c>
    </row>
    <row r="12" spans="1:17" ht="22.5">
      <c r="A12" s="22">
        <v>5</v>
      </c>
      <c r="B12" s="65" t="s">
        <v>29</v>
      </c>
      <c r="C12" s="62">
        <v>913</v>
      </c>
      <c r="D12" s="61">
        <f t="shared" si="0"/>
        <v>131.87638574926152</v>
      </c>
      <c r="E12" s="62">
        <v>605</v>
      </c>
      <c r="F12" s="61">
        <f t="shared" si="1"/>
        <v>501.5003564382698</v>
      </c>
      <c r="G12" s="62">
        <v>587</v>
      </c>
      <c r="H12" s="61">
        <f t="shared" si="2"/>
        <v>602.0821580593877</v>
      </c>
      <c r="I12" s="63">
        <v>481</v>
      </c>
      <c r="J12" s="61">
        <f t="shared" si="3"/>
        <v>69.0057858697383</v>
      </c>
      <c r="K12" s="63">
        <v>316</v>
      </c>
      <c r="L12" s="61">
        <f t="shared" si="4"/>
        <v>256.7894813827626</v>
      </c>
      <c r="M12" s="63">
        <v>303</v>
      </c>
      <c r="N12" s="61">
        <f t="shared" si="5"/>
        <v>314.15241057542767</v>
      </c>
      <c r="O12" s="64" t="s">
        <v>92</v>
      </c>
      <c r="P12" s="64" t="s">
        <v>93</v>
      </c>
      <c r="Q12" s="64" t="s">
        <v>92</v>
      </c>
    </row>
    <row r="13" spans="1:17" ht="12.75" customHeight="1">
      <c r="A13" s="22">
        <v>6</v>
      </c>
      <c r="B13" s="10" t="s">
        <v>14</v>
      </c>
      <c r="C13" s="34">
        <v>0</v>
      </c>
      <c r="D13" s="11">
        <f t="shared" si="0"/>
        <v>0</v>
      </c>
      <c r="E13" s="34">
        <v>0</v>
      </c>
      <c r="F13" s="11">
        <f t="shared" si="1"/>
        <v>0</v>
      </c>
      <c r="G13" s="34">
        <v>0</v>
      </c>
      <c r="H13" s="11">
        <f t="shared" si="2"/>
        <v>0</v>
      </c>
      <c r="I13" s="12">
        <v>0</v>
      </c>
      <c r="J13" s="11">
        <f t="shared" si="3"/>
        <v>0</v>
      </c>
      <c r="K13" s="12">
        <v>0</v>
      </c>
      <c r="L13" s="11">
        <f t="shared" si="4"/>
        <v>0</v>
      </c>
      <c r="M13" s="12">
        <v>0</v>
      </c>
      <c r="N13" s="11">
        <f t="shared" si="5"/>
        <v>0</v>
      </c>
      <c r="O13" s="32" t="s">
        <v>47</v>
      </c>
      <c r="P13" s="32" t="s">
        <v>47</v>
      </c>
      <c r="Q13" s="32" t="s">
        <v>47</v>
      </c>
    </row>
    <row r="14" spans="1:17" ht="23.25" customHeight="1">
      <c r="A14" s="22">
        <v>7</v>
      </c>
      <c r="B14" s="20" t="s">
        <v>48</v>
      </c>
      <c r="C14" s="34">
        <v>0</v>
      </c>
      <c r="D14" s="11">
        <f t="shared" si="0"/>
        <v>0</v>
      </c>
      <c r="E14" s="34">
        <v>0</v>
      </c>
      <c r="F14" s="11">
        <f t="shared" si="1"/>
        <v>0</v>
      </c>
      <c r="G14" s="34">
        <v>0</v>
      </c>
      <c r="H14" s="11">
        <f t="shared" si="2"/>
        <v>0</v>
      </c>
      <c r="I14" s="12">
        <v>0</v>
      </c>
      <c r="J14" s="11">
        <f t="shared" si="3"/>
        <v>0</v>
      </c>
      <c r="K14" s="12">
        <v>0</v>
      </c>
      <c r="L14" s="11">
        <f t="shared" si="4"/>
        <v>0</v>
      </c>
      <c r="M14" s="12">
        <v>0</v>
      </c>
      <c r="N14" s="11">
        <f t="shared" si="5"/>
        <v>0</v>
      </c>
      <c r="O14" s="32" t="s">
        <v>47</v>
      </c>
      <c r="P14" s="32" t="s">
        <v>47</v>
      </c>
      <c r="Q14" s="32" t="s">
        <v>47</v>
      </c>
    </row>
    <row r="15" spans="1:17" ht="12.75">
      <c r="A15" s="22">
        <v>8</v>
      </c>
      <c r="B15" s="10" t="s">
        <v>15</v>
      </c>
      <c r="C15" s="34">
        <v>0</v>
      </c>
      <c r="D15" s="11">
        <f t="shared" si="0"/>
        <v>0</v>
      </c>
      <c r="E15" s="34">
        <v>0</v>
      </c>
      <c r="F15" s="11">
        <f t="shared" si="1"/>
        <v>0</v>
      </c>
      <c r="G15" s="34">
        <v>0</v>
      </c>
      <c r="H15" s="11">
        <f t="shared" si="2"/>
        <v>0</v>
      </c>
      <c r="I15" s="12">
        <v>0</v>
      </c>
      <c r="J15" s="11">
        <f t="shared" si="3"/>
        <v>0</v>
      </c>
      <c r="K15" s="12">
        <v>0</v>
      </c>
      <c r="L15" s="11">
        <f t="shared" si="4"/>
        <v>0</v>
      </c>
      <c r="M15" s="12">
        <v>0</v>
      </c>
      <c r="N15" s="11">
        <f t="shared" si="5"/>
        <v>0</v>
      </c>
      <c r="O15" s="32" t="s">
        <v>47</v>
      </c>
      <c r="P15" s="32" t="s">
        <v>47</v>
      </c>
      <c r="Q15" s="32" t="s">
        <v>47</v>
      </c>
    </row>
    <row r="16" spans="1:17" ht="12.75">
      <c r="A16" s="22">
        <v>9</v>
      </c>
      <c r="B16" s="10" t="s">
        <v>30</v>
      </c>
      <c r="C16" s="34">
        <v>0</v>
      </c>
      <c r="D16" s="11">
        <f t="shared" si="0"/>
        <v>0</v>
      </c>
      <c r="E16" s="34">
        <v>0</v>
      </c>
      <c r="F16" s="11">
        <f t="shared" si="1"/>
        <v>0</v>
      </c>
      <c r="G16" s="34">
        <v>0</v>
      </c>
      <c r="H16" s="11">
        <f t="shared" si="2"/>
        <v>0</v>
      </c>
      <c r="I16" s="12">
        <v>0</v>
      </c>
      <c r="J16" s="11">
        <f aca="true" t="shared" si="6" ref="J16:J59">I16*100/697.043</f>
        <v>0</v>
      </c>
      <c r="K16" s="12">
        <v>0</v>
      </c>
      <c r="L16" s="11">
        <f aca="true" t="shared" si="7" ref="L16:L50">K16*100/123.058</f>
        <v>0</v>
      </c>
      <c r="M16" s="12">
        <v>0</v>
      </c>
      <c r="N16" s="11">
        <f aca="true" t="shared" si="8" ref="N16:N59">M16*100/96.45</f>
        <v>0</v>
      </c>
      <c r="O16" s="32" t="s">
        <v>47</v>
      </c>
      <c r="P16" s="32" t="s">
        <v>47</v>
      </c>
      <c r="Q16" s="32" t="s">
        <v>47</v>
      </c>
    </row>
    <row r="17" spans="1:17" ht="14.25" customHeight="1">
      <c r="A17" s="22">
        <v>10</v>
      </c>
      <c r="B17" s="14" t="s">
        <v>49</v>
      </c>
      <c r="C17" s="34">
        <v>0</v>
      </c>
      <c r="D17" s="11">
        <f t="shared" si="0"/>
        <v>0</v>
      </c>
      <c r="E17" s="34">
        <v>0</v>
      </c>
      <c r="F17" s="11">
        <f t="shared" si="1"/>
        <v>0</v>
      </c>
      <c r="G17" s="34">
        <v>0</v>
      </c>
      <c r="H17" s="11">
        <f t="shared" si="2"/>
        <v>0</v>
      </c>
      <c r="I17" s="12">
        <v>0</v>
      </c>
      <c r="J17" s="11">
        <f t="shared" si="6"/>
        <v>0</v>
      </c>
      <c r="K17" s="12">
        <v>0</v>
      </c>
      <c r="L17" s="11">
        <f t="shared" si="7"/>
        <v>0</v>
      </c>
      <c r="M17" s="12">
        <v>0</v>
      </c>
      <c r="N17" s="11">
        <f t="shared" si="8"/>
        <v>0</v>
      </c>
      <c r="O17" s="32" t="s">
        <v>47</v>
      </c>
      <c r="P17" s="32" t="s">
        <v>47</v>
      </c>
      <c r="Q17" s="32" t="s">
        <v>47</v>
      </c>
    </row>
    <row r="18" spans="1:17" ht="12.75">
      <c r="A18" s="22">
        <v>11</v>
      </c>
      <c r="B18" s="10" t="s">
        <v>50</v>
      </c>
      <c r="C18" s="34">
        <v>17</v>
      </c>
      <c r="D18" s="11">
        <f t="shared" si="0"/>
        <v>2.4555296360760632</v>
      </c>
      <c r="E18" s="34">
        <v>0</v>
      </c>
      <c r="F18" s="11">
        <f t="shared" si="1"/>
        <v>0</v>
      </c>
      <c r="G18" s="34">
        <v>0</v>
      </c>
      <c r="H18" s="11">
        <f t="shared" si="2"/>
        <v>0</v>
      </c>
      <c r="I18" s="12">
        <v>25</v>
      </c>
      <c r="J18" s="11">
        <f t="shared" si="6"/>
        <v>3.5865793071589556</v>
      </c>
      <c r="K18" s="12">
        <v>2</v>
      </c>
      <c r="L18" s="11">
        <f t="shared" si="7"/>
        <v>1.6252498821693835</v>
      </c>
      <c r="M18" s="12">
        <v>1</v>
      </c>
      <c r="N18" s="11">
        <f t="shared" si="8"/>
        <v>1.0368066355624677</v>
      </c>
      <c r="O18" s="32" t="s">
        <v>94</v>
      </c>
      <c r="P18" s="32" t="s">
        <v>79</v>
      </c>
      <c r="Q18" s="32" t="s">
        <v>76</v>
      </c>
    </row>
    <row r="19" spans="1:17" ht="12.75">
      <c r="A19" s="22">
        <v>12</v>
      </c>
      <c r="B19" s="20" t="s">
        <v>51</v>
      </c>
      <c r="C19" s="34">
        <v>8</v>
      </c>
      <c r="D19" s="11">
        <f t="shared" si="0"/>
        <v>1.1555433581534416</v>
      </c>
      <c r="E19" s="34">
        <v>0</v>
      </c>
      <c r="F19" s="11">
        <f t="shared" si="1"/>
        <v>0</v>
      </c>
      <c r="G19" s="34">
        <v>0</v>
      </c>
      <c r="H19" s="11">
        <f t="shared" si="2"/>
        <v>0</v>
      </c>
      <c r="I19" s="12">
        <v>12</v>
      </c>
      <c r="J19" s="11">
        <f t="shared" si="6"/>
        <v>1.7215580674362987</v>
      </c>
      <c r="K19" s="12">
        <v>2</v>
      </c>
      <c r="L19" s="11">
        <f t="shared" si="7"/>
        <v>1.6252498821693835</v>
      </c>
      <c r="M19" s="12">
        <v>1</v>
      </c>
      <c r="N19" s="11">
        <f t="shared" si="8"/>
        <v>1.0368066355624677</v>
      </c>
      <c r="O19" s="32" t="s">
        <v>81</v>
      </c>
      <c r="P19" s="32" t="s">
        <v>79</v>
      </c>
      <c r="Q19" s="32" t="s">
        <v>76</v>
      </c>
    </row>
    <row r="20" spans="1:17" ht="12.75">
      <c r="A20" s="22">
        <v>13</v>
      </c>
      <c r="B20" s="20" t="s">
        <v>12</v>
      </c>
      <c r="C20" s="34">
        <v>4</v>
      </c>
      <c r="D20" s="11">
        <f t="shared" si="0"/>
        <v>0.5777716790767208</v>
      </c>
      <c r="E20" s="34">
        <v>0</v>
      </c>
      <c r="F20" s="11">
        <f t="shared" si="1"/>
        <v>0</v>
      </c>
      <c r="G20" s="34">
        <v>0</v>
      </c>
      <c r="H20" s="11">
        <f t="shared" si="2"/>
        <v>0</v>
      </c>
      <c r="I20" s="12">
        <v>6</v>
      </c>
      <c r="J20" s="11">
        <f t="shared" si="6"/>
        <v>0.8607790337181493</v>
      </c>
      <c r="K20" s="12">
        <v>0</v>
      </c>
      <c r="L20" s="11">
        <f t="shared" si="7"/>
        <v>0</v>
      </c>
      <c r="M20" s="12">
        <v>0</v>
      </c>
      <c r="N20" s="11">
        <f t="shared" si="8"/>
        <v>0</v>
      </c>
      <c r="O20" s="32" t="s">
        <v>79</v>
      </c>
      <c r="P20" s="32" t="s">
        <v>47</v>
      </c>
      <c r="Q20" s="32" t="s">
        <v>47</v>
      </c>
    </row>
    <row r="21" spans="1:17" ht="12.75">
      <c r="A21" s="22">
        <v>14</v>
      </c>
      <c r="B21" s="20" t="s">
        <v>13</v>
      </c>
      <c r="C21" s="34">
        <v>4</v>
      </c>
      <c r="D21" s="11">
        <f t="shared" si="0"/>
        <v>0.5777716790767208</v>
      </c>
      <c r="E21" s="34">
        <v>0</v>
      </c>
      <c r="F21" s="11">
        <f t="shared" si="1"/>
        <v>0</v>
      </c>
      <c r="G21" s="34">
        <v>0</v>
      </c>
      <c r="H21" s="11">
        <f t="shared" si="2"/>
        <v>0</v>
      </c>
      <c r="I21" s="12">
        <v>7</v>
      </c>
      <c r="J21" s="11">
        <f t="shared" si="6"/>
        <v>1.0042422060045075</v>
      </c>
      <c r="K21" s="12">
        <v>0</v>
      </c>
      <c r="L21" s="11">
        <f t="shared" si="7"/>
        <v>0</v>
      </c>
      <c r="M21" s="12">
        <v>0</v>
      </c>
      <c r="N21" s="11">
        <f t="shared" si="8"/>
        <v>0</v>
      </c>
      <c r="O21" s="32" t="s">
        <v>80</v>
      </c>
      <c r="P21" s="32" t="s">
        <v>47</v>
      </c>
      <c r="Q21" s="32" t="s">
        <v>47</v>
      </c>
    </row>
    <row r="22" spans="1:17" ht="22.5" customHeight="1">
      <c r="A22" s="22">
        <v>15</v>
      </c>
      <c r="B22" s="16" t="s">
        <v>52</v>
      </c>
      <c r="C22" s="34">
        <v>41</v>
      </c>
      <c r="D22" s="11">
        <f t="shared" si="0"/>
        <v>5.922159710536389</v>
      </c>
      <c r="E22" s="34">
        <v>0</v>
      </c>
      <c r="F22" s="11">
        <f t="shared" si="1"/>
        <v>0</v>
      </c>
      <c r="G22" s="34">
        <v>0</v>
      </c>
      <c r="H22" s="11">
        <f t="shared" si="2"/>
        <v>0</v>
      </c>
      <c r="I22" s="12">
        <v>51</v>
      </c>
      <c r="J22" s="27">
        <f t="shared" si="6"/>
        <v>7.316621786604269</v>
      </c>
      <c r="K22" s="12">
        <v>0</v>
      </c>
      <c r="L22" s="27">
        <f t="shared" si="7"/>
        <v>0</v>
      </c>
      <c r="M22" s="12">
        <v>0</v>
      </c>
      <c r="N22" s="27">
        <f t="shared" si="8"/>
        <v>0</v>
      </c>
      <c r="O22" s="32" t="s">
        <v>95</v>
      </c>
      <c r="P22" s="32" t="s">
        <v>47</v>
      </c>
      <c r="Q22" s="32" t="s">
        <v>47</v>
      </c>
    </row>
    <row r="23" spans="1:17" ht="22.5">
      <c r="A23" s="22">
        <v>16</v>
      </c>
      <c r="B23" s="21" t="s">
        <v>53</v>
      </c>
      <c r="C23" s="62">
        <v>15</v>
      </c>
      <c r="D23" s="61">
        <f t="shared" si="0"/>
        <v>2.166643796537703</v>
      </c>
      <c r="E23" s="62">
        <v>0</v>
      </c>
      <c r="F23" s="61">
        <f t="shared" si="1"/>
        <v>0</v>
      </c>
      <c r="G23" s="62">
        <v>0</v>
      </c>
      <c r="H23" s="61">
        <f t="shared" si="2"/>
        <v>0</v>
      </c>
      <c r="I23" s="63">
        <v>11</v>
      </c>
      <c r="J23" s="66">
        <f t="shared" si="6"/>
        <v>1.5780948951499405</v>
      </c>
      <c r="K23" s="63">
        <v>0</v>
      </c>
      <c r="L23" s="66">
        <f t="shared" si="7"/>
        <v>0</v>
      </c>
      <c r="M23" s="63">
        <v>0</v>
      </c>
      <c r="N23" s="66">
        <f t="shared" si="8"/>
        <v>0</v>
      </c>
      <c r="O23" s="64" t="s">
        <v>96</v>
      </c>
      <c r="P23" s="33" t="s">
        <v>47</v>
      </c>
      <c r="Q23" s="32" t="s">
        <v>47</v>
      </c>
    </row>
    <row r="24" spans="1:17" ht="22.5">
      <c r="A24" s="22">
        <v>17</v>
      </c>
      <c r="B24" s="21" t="s">
        <v>54</v>
      </c>
      <c r="C24" s="62">
        <v>26</v>
      </c>
      <c r="D24" s="61">
        <f t="shared" si="0"/>
        <v>3.755515913998685</v>
      </c>
      <c r="E24" s="62">
        <v>0</v>
      </c>
      <c r="F24" s="61">
        <f t="shared" si="1"/>
        <v>0</v>
      </c>
      <c r="G24" s="62">
        <v>0</v>
      </c>
      <c r="H24" s="61">
        <f t="shared" si="2"/>
        <v>0</v>
      </c>
      <c r="I24" s="63">
        <v>40</v>
      </c>
      <c r="J24" s="66">
        <f t="shared" si="6"/>
        <v>5.738526891454329</v>
      </c>
      <c r="K24" s="63">
        <v>0</v>
      </c>
      <c r="L24" s="66">
        <f t="shared" si="7"/>
        <v>0</v>
      </c>
      <c r="M24" s="63">
        <v>0</v>
      </c>
      <c r="N24" s="66">
        <f t="shared" si="8"/>
        <v>0</v>
      </c>
      <c r="O24" s="67" t="s">
        <v>97</v>
      </c>
      <c r="P24" s="67" t="s">
        <v>76</v>
      </c>
      <c r="Q24" s="32" t="s">
        <v>47</v>
      </c>
    </row>
    <row r="25" spans="1:17" ht="22.5">
      <c r="A25" s="22">
        <v>18</v>
      </c>
      <c r="B25" s="16" t="s">
        <v>55</v>
      </c>
      <c r="C25" s="62">
        <v>4</v>
      </c>
      <c r="D25" s="61">
        <f t="shared" si="0"/>
        <v>0.5777716790767208</v>
      </c>
      <c r="E25" s="62">
        <v>0</v>
      </c>
      <c r="F25" s="61">
        <f t="shared" si="1"/>
        <v>0</v>
      </c>
      <c r="G25" s="62">
        <v>0</v>
      </c>
      <c r="H25" s="61">
        <f t="shared" si="2"/>
        <v>0</v>
      </c>
      <c r="I25" s="63">
        <v>2</v>
      </c>
      <c r="J25" s="66">
        <f t="shared" si="6"/>
        <v>0.2869263445727165</v>
      </c>
      <c r="K25" s="63">
        <v>0</v>
      </c>
      <c r="L25" s="66">
        <f t="shared" si="7"/>
        <v>0</v>
      </c>
      <c r="M25" s="63">
        <v>0</v>
      </c>
      <c r="N25" s="66">
        <f t="shared" si="8"/>
        <v>0</v>
      </c>
      <c r="O25" s="64" t="s">
        <v>98</v>
      </c>
      <c r="P25" s="67" t="s">
        <v>47</v>
      </c>
      <c r="Q25" s="32" t="s">
        <v>47</v>
      </c>
    </row>
    <row r="26" spans="1:17" ht="12.75">
      <c r="A26" s="23">
        <v>19</v>
      </c>
      <c r="B26" s="10" t="s">
        <v>16</v>
      </c>
      <c r="C26" s="34">
        <v>0</v>
      </c>
      <c r="D26" s="11">
        <f t="shared" si="0"/>
        <v>0</v>
      </c>
      <c r="E26" s="34">
        <v>0</v>
      </c>
      <c r="F26" s="11">
        <f t="shared" si="1"/>
        <v>0</v>
      </c>
      <c r="G26" s="34">
        <v>0</v>
      </c>
      <c r="H26" s="11">
        <f t="shared" si="2"/>
        <v>0</v>
      </c>
      <c r="I26" s="12">
        <v>0</v>
      </c>
      <c r="J26" s="15">
        <f t="shared" si="6"/>
        <v>0</v>
      </c>
      <c r="K26" s="12">
        <v>0</v>
      </c>
      <c r="L26" s="15">
        <f t="shared" si="7"/>
        <v>0</v>
      </c>
      <c r="M26" s="12">
        <v>0</v>
      </c>
      <c r="N26" s="15">
        <f t="shared" si="8"/>
        <v>0</v>
      </c>
      <c r="O26" s="32" t="s">
        <v>47</v>
      </c>
      <c r="P26" s="32" t="s">
        <v>47</v>
      </c>
      <c r="Q26" s="32" t="s">
        <v>47</v>
      </c>
    </row>
    <row r="27" spans="1:17" ht="12.75">
      <c r="A27" s="22">
        <v>20</v>
      </c>
      <c r="B27" s="10" t="s">
        <v>17</v>
      </c>
      <c r="C27" s="34">
        <v>6</v>
      </c>
      <c r="D27" s="11">
        <f t="shared" si="0"/>
        <v>0.8666575186150812</v>
      </c>
      <c r="E27" s="34">
        <v>6</v>
      </c>
      <c r="F27" s="11">
        <f t="shared" si="1"/>
        <v>4.973557253933254</v>
      </c>
      <c r="G27" s="34">
        <v>6</v>
      </c>
      <c r="H27" s="11">
        <f t="shared" si="2"/>
        <v>6.154161751884712</v>
      </c>
      <c r="I27" s="12">
        <v>10</v>
      </c>
      <c r="J27" s="11">
        <f t="shared" si="6"/>
        <v>1.4346317228635823</v>
      </c>
      <c r="K27" s="12">
        <v>10</v>
      </c>
      <c r="L27" s="11">
        <f t="shared" si="7"/>
        <v>8.126249410846917</v>
      </c>
      <c r="M27" s="12">
        <v>9</v>
      </c>
      <c r="N27" s="11">
        <f t="shared" si="8"/>
        <v>9.331259720062208</v>
      </c>
      <c r="O27" s="32" t="s">
        <v>81</v>
      </c>
      <c r="P27" s="32" t="s">
        <v>81</v>
      </c>
      <c r="Q27" s="32" t="s">
        <v>80</v>
      </c>
    </row>
    <row r="28" spans="1:17" ht="12.75">
      <c r="A28" s="22">
        <v>21</v>
      </c>
      <c r="B28" s="10" t="s">
        <v>18</v>
      </c>
      <c r="C28" s="34">
        <v>0</v>
      </c>
      <c r="D28" s="11">
        <f t="shared" si="0"/>
        <v>0</v>
      </c>
      <c r="E28" s="34">
        <v>0</v>
      </c>
      <c r="F28" s="11">
        <f t="shared" si="1"/>
        <v>0</v>
      </c>
      <c r="G28" s="34">
        <v>0</v>
      </c>
      <c r="H28" s="11">
        <f t="shared" si="2"/>
        <v>0</v>
      </c>
      <c r="I28" s="12">
        <v>0</v>
      </c>
      <c r="J28" s="11">
        <f t="shared" si="6"/>
        <v>0</v>
      </c>
      <c r="K28" s="12">
        <v>0</v>
      </c>
      <c r="L28" s="11">
        <f t="shared" si="7"/>
        <v>0</v>
      </c>
      <c r="M28" s="12">
        <v>0</v>
      </c>
      <c r="N28" s="11">
        <f t="shared" si="8"/>
        <v>0</v>
      </c>
      <c r="O28" s="32" t="s">
        <v>47</v>
      </c>
      <c r="P28" s="32" t="s">
        <v>47</v>
      </c>
      <c r="Q28" s="32" t="s">
        <v>47</v>
      </c>
    </row>
    <row r="29" spans="1:17" ht="12.75">
      <c r="A29" s="22">
        <v>22</v>
      </c>
      <c r="B29" s="59" t="s">
        <v>19</v>
      </c>
      <c r="C29" s="62">
        <v>1</v>
      </c>
      <c r="D29" s="61">
        <f t="shared" si="0"/>
        <v>0.1444429197691802</v>
      </c>
      <c r="E29" s="62">
        <v>0</v>
      </c>
      <c r="F29" s="61">
        <f t="shared" si="1"/>
        <v>0</v>
      </c>
      <c r="G29" s="62">
        <v>0</v>
      </c>
      <c r="H29" s="61">
        <f t="shared" si="2"/>
        <v>0</v>
      </c>
      <c r="I29" s="63">
        <v>0</v>
      </c>
      <c r="J29" s="61">
        <f t="shared" si="6"/>
        <v>0</v>
      </c>
      <c r="K29" s="63">
        <v>0</v>
      </c>
      <c r="L29" s="61">
        <f t="shared" si="7"/>
        <v>0</v>
      </c>
      <c r="M29" s="63">
        <v>0</v>
      </c>
      <c r="N29" s="61">
        <f t="shared" si="8"/>
        <v>0</v>
      </c>
      <c r="O29" s="64" t="s">
        <v>73</v>
      </c>
      <c r="P29" s="67" t="s">
        <v>47</v>
      </c>
      <c r="Q29" s="67" t="s">
        <v>47</v>
      </c>
    </row>
    <row r="30" spans="1:17" ht="12.75">
      <c r="A30" s="22">
        <v>23</v>
      </c>
      <c r="B30" s="59" t="s">
        <v>20</v>
      </c>
      <c r="C30" s="62">
        <v>1</v>
      </c>
      <c r="D30" s="61">
        <f t="shared" si="0"/>
        <v>0.1444429197691802</v>
      </c>
      <c r="E30" s="62">
        <v>0</v>
      </c>
      <c r="F30" s="61">
        <f t="shared" si="1"/>
        <v>0</v>
      </c>
      <c r="G30" s="62">
        <v>0</v>
      </c>
      <c r="H30" s="61">
        <f t="shared" si="2"/>
        <v>0</v>
      </c>
      <c r="I30" s="63">
        <v>0</v>
      </c>
      <c r="J30" s="61">
        <f t="shared" si="6"/>
        <v>0</v>
      </c>
      <c r="K30" s="63">
        <v>0</v>
      </c>
      <c r="L30" s="61">
        <f t="shared" si="7"/>
        <v>0</v>
      </c>
      <c r="M30" s="63">
        <v>0</v>
      </c>
      <c r="N30" s="61">
        <f t="shared" si="8"/>
        <v>0</v>
      </c>
      <c r="O30" s="64" t="s">
        <v>73</v>
      </c>
      <c r="P30" s="67" t="s">
        <v>47</v>
      </c>
      <c r="Q30" s="67" t="s">
        <v>47</v>
      </c>
    </row>
    <row r="31" spans="1:17" ht="12.75">
      <c r="A31" s="22">
        <v>24</v>
      </c>
      <c r="B31" s="59" t="s">
        <v>21</v>
      </c>
      <c r="C31" s="62">
        <v>3</v>
      </c>
      <c r="D31" s="61">
        <f t="shared" si="0"/>
        <v>0.4333287593075406</v>
      </c>
      <c r="E31" s="62">
        <v>3</v>
      </c>
      <c r="F31" s="61">
        <f t="shared" si="1"/>
        <v>2.486778626966627</v>
      </c>
      <c r="G31" s="62">
        <v>3</v>
      </c>
      <c r="H31" s="61">
        <f t="shared" si="2"/>
        <v>3.077080875942356</v>
      </c>
      <c r="I31" s="63">
        <v>3</v>
      </c>
      <c r="J31" s="61">
        <f t="shared" si="6"/>
        <v>0.4303895168590747</v>
      </c>
      <c r="K31" s="63">
        <v>2</v>
      </c>
      <c r="L31" s="61">
        <f t="shared" si="7"/>
        <v>1.6252498821693835</v>
      </c>
      <c r="M31" s="63">
        <v>2</v>
      </c>
      <c r="N31" s="61">
        <f t="shared" si="8"/>
        <v>2.0736132711249353</v>
      </c>
      <c r="O31" s="67" t="s">
        <v>99</v>
      </c>
      <c r="P31" s="64" t="s">
        <v>73</v>
      </c>
      <c r="Q31" s="64" t="s">
        <v>73</v>
      </c>
    </row>
    <row r="32" spans="1:17" ht="13.5" customHeight="1">
      <c r="A32" s="22">
        <v>25</v>
      </c>
      <c r="B32" s="20" t="s">
        <v>56</v>
      </c>
      <c r="C32" s="34">
        <v>3</v>
      </c>
      <c r="D32" s="11">
        <f t="shared" si="0"/>
        <v>0.4333287593075406</v>
      </c>
      <c r="E32" s="34">
        <v>3</v>
      </c>
      <c r="F32" s="11">
        <f t="shared" si="1"/>
        <v>2.486778626966627</v>
      </c>
      <c r="G32" s="34">
        <v>3</v>
      </c>
      <c r="H32" s="11">
        <f t="shared" si="2"/>
        <v>3.077080875942356</v>
      </c>
      <c r="I32" s="12">
        <v>3</v>
      </c>
      <c r="J32" s="11">
        <f t="shared" si="6"/>
        <v>0.4303895168590747</v>
      </c>
      <c r="K32" s="12">
        <v>2</v>
      </c>
      <c r="L32" s="11">
        <f t="shared" si="7"/>
        <v>1.6252498821693835</v>
      </c>
      <c r="M32" s="12">
        <v>2</v>
      </c>
      <c r="N32" s="11">
        <f t="shared" si="8"/>
        <v>2.0736132711249353</v>
      </c>
      <c r="O32" s="32" t="s">
        <v>99</v>
      </c>
      <c r="P32" s="39" t="s">
        <v>73</v>
      </c>
      <c r="Q32" s="39" t="s">
        <v>73</v>
      </c>
    </row>
    <row r="33" spans="1:17" ht="12.75">
      <c r="A33" s="22">
        <v>26</v>
      </c>
      <c r="B33" s="10" t="s">
        <v>22</v>
      </c>
      <c r="C33" s="34">
        <v>0</v>
      </c>
      <c r="D33" s="11">
        <f t="shared" si="0"/>
        <v>0</v>
      </c>
      <c r="E33" s="34">
        <v>0</v>
      </c>
      <c r="F33" s="11">
        <f t="shared" si="1"/>
        <v>0</v>
      </c>
      <c r="G33" s="34">
        <v>0</v>
      </c>
      <c r="H33" s="11">
        <f t="shared" si="2"/>
        <v>0</v>
      </c>
      <c r="I33" s="12">
        <v>0</v>
      </c>
      <c r="J33" s="11">
        <f t="shared" si="6"/>
        <v>0</v>
      </c>
      <c r="K33" s="12">
        <v>0</v>
      </c>
      <c r="L33" s="11">
        <f t="shared" si="7"/>
        <v>0</v>
      </c>
      <c r="M33" s="12">
        <v>0</v>
      </c>
      <c r="N33" s="11">
        <f t="shared" si="8"/>
        <v>0</v>
      </c>
      <c r="O33" s="32" t="s">
        <v>47</v>
      </c>
      <c r="P33" s="32" t="s">
        <v>47</v>
      </c>
      <c r="Q33" s="32" t="s">
        <v>47</v>
      </c>
    </row>
    <row r="34" spans="1:17" ht="12.75">
      <c r="A34" s="22">
        <v>27</v>
      </c>
      <c r="B34" s="10" t="s">
        <v>23</v>
      </c>
      <c r="C34" s="34">
        <v>0</v>
      </c>
      <c r="D34" s="11">
        <f t="shared" si="0"/>
        <v>0</v>
      </c>
      <c r="E34" s="34">
        <v>0</v>
      </c>
      <c r="F34" s="11">
        <f t="shared" si="1"/>
        <v>0</v>
      </c>
      <c r="G34" s="34">
        <v>0</v>
      </c>
      <c r="H34" s="11">
        <f t="shared" si="2"/>
        <v>0</v>
      </c>
      <c r="I34" s="12">
        <v>0</v>
      </c>
      <c r="J34" s="11">
        <f t="shared" si="6"/>
        <v>0</v>
      </c>
      <c r="K34" s="12">
        <v>0</v>
      </c>
      <c r="L34" s="11">
        <f t="shared" si="7"/>
        <v>0</v>
      </c>
      <c r="M34" s="12">
        <v>0</v>
      </c>
      <c r="N34" s="11">
        <f t="shared" si="8"/>
        <v>0</v>
      </c>
      <c r="O34" s="32" t="s">
        <v>47</v>
      </c>
      <c r="P34" s="32" t="s">
        <v>47</v>
      </c>
      <c r="Q34" s="32" t="s">
        <v>47</v>
      </c>
    </row>
    <row r="35" spans="1:17" ht="12.75">
      <c r="A35" s="22">
        <v>28</v>
      </c>
      <c r="B35" s="10" t="s">
        <v>24</v>
      </c>
      <c r="C35" s="34">
        <v>0</v>
      </c>
      <c r="D35" s="11">
        <f t="shared" si="0"/>
        <v>0</v>
      </c>
      <c r="E35" s="34">
        <v>0</v>
      </c>
      <c r="F35" s="11">
        <f t="shared" si="1"/>
        <v>0</v>
      </c>
      <c r="G35" s="34">
        <v>0</v>
      </c>
      <c r="H35" s="11">
        <f t="shared" si="2"/>
        <v>0</v>
      </c>
      <c r="I35" s="12">
        <v>0</v>
      </c>
      <c r="J35" s="11">
        <f t="shared" si="6"/>
        <v>0</v>
      </c>
      <c r="K35" s="12">
        <v>0</v>
      </c>
      <c r="L35" s="11">
        <f t="shared" si="7"/>
        <v>0</v>
      </c>
      <c r="M35" s="12">
        <v>0</v>
      </c>
      <c r="N35" s="11">
        <f t="shared" si="8"/>
        <v>0</v>
      </c>
      <c r="O35" s="32" t="s">
        <v>47</v>
      </c>
      <c r="P35" s="32" t="s">
        <v>47</v>
      </c>
      <c r="Q35" s="32" t="s">
        <v>47</v>
      </c>
    </row>
    <row r="36" spans="1:17" ht="12.75">
      <c r="A36" s="22">
        <v>29</v>
      </c>
      <c r="B36" s="59" t="s">
        <v>25</v>
      </c>
      <c r="C36" s="62">
        <v>5</v>
      </c>
      <c r="D36" s="61">
        <f t="shared" si="0"/>
        <v>0.722214598845901</v>
      </c>
      <c r="E36" s="62">
        <v>0</v>
      </c>
      <c r="F36" s="61">
        <f t="shared" si="1"/>
        <v>0</v>
      </c>
      <c r="G36" s="62">
        <v>0</v>
      </c>
      <c r="H36" s="61">
        <f t="shared" si="2"/>
        <v>0</v>
      </c>
      <c r="I36" s="63">
        <v>3</v>
      </c>
      <c r="J36" s="61">
        <f t="shared" si="6"/>
        <v>0.4303895168590747</v>
      </c>
      <c r="K36" s="63">
        <v>0</v>
      </c>
      <c r="L36" s="61">
        <f t="shared" si="7"/>
        <v>0</v>
      </c>
      <c r="M36" s="63">
        <v>0</v>
      </c>
      <c r="N36" s="61">
        <f t="shared" si="8"/>
        <v>0</v>
      </c>
      <c r="O36" s="64" t="s">
        <v>98</v>
      </c>
      <c r="P36" s="67" t="s">
        <v>47</v>
      </c>
      <c r="Q36" s="67" t="s">
        <v>47</v>
      </c>
    </row>
    <row r="37" spans="1:17" ht="14.25" customHeight="1">
      <c r="A37" s="22">
        <v>30</v>
      </c>
      <c r="B37" s="68" t="s">
        <v>57</v>
      </c>
      <c r="C37" s="62">
        <v>5</v>
      </c>
      <c r="D37" s="61">
        <f t="shared" si="0"/>
        <v>0.722214598845901</v>
      </c>
      <c r="E37" s="62">
        <v>0</v>
      </c>
      <c r="F37" s="61">
        <f t="shared" si="1"/>
        <v>0</v>
      </c>
      <c r="G37" s="62">
        <v>0</v>
      </c>
      <c r="H37" s="61">
        <f t="shared" si="2"/>
        <v>0</v>
      </c>
      <c r="I37" s="63">
        <v>3</v>
      </c>
      <c r="J37" s="61">
        <f t="shared" si="6"/>
        <v>0.4303895168590747</v>
      </c>
      <c r="K37" s="63">
        <v>0</v>
      </c>
      <c r="L37" s="61">
        <f t="shared" si="7"/>
        <v>0</v>
      </c>
      <c r="M37" s="63">
        <v>0</v>
      </c>
      <c r="N37" s="61">
        <f t="shared" si="8"/>
        <v>0</v>
      </c>
      <c r="O37" s="64" t="s">
        <v>98</v>
      </c>
      <c r="P37" s="67" t="s">
        <v>47</v>
      </c>
      <c r="Q37" s="67" t="s">
        <v>47</v>
      </c>
    </row>
    <row r="38" spans="1:17" ht="13.5" customHeight="1">
      <c r="A38" s="22">
        <v>31</v>
      </c>
      <c r="B38" s="59" t="s">
        <v>26</v>
      </c>
      <c r="C38" s="62">
        <v>0</v>
      </c>
      <c r="D38" s="61">
        <f t="shared" si="0"/>
        <v>0</v>
      </c>
      <c r="E38" s="62">
        <v>0</v>
      </c>
      <c r="F38" s="61">
        <f t="shared" si="1"/>
        <v>0</v>
      </c>
      <c r="G38" s="62">
        <v>0</v>
      </c>
      <c r="H38" s="61">
        <f t="shared" si="2"/>
        <v>0</v>
      </c>
      <c r="I38" s="63">
        <v>0</v>
      </c>
      <c r="J38" s="61">
        <f t="shared" si="6"/>
        <v>0</v>
      </c>
      <c r="K38" s="63">
        <v>0</v>
      </c>
      <c r="L38" s="61">
        <f t="shared" si="7"/>
        <v>0</v>
      </c>
      <c r="M38" s="63">
        <v>0</v>
      </c>
      <c r="N38" s="61">
        <f t="shared" si="8"/>
        <v>0</v>
      </c>
      <c r="O38" s="67" t="s">
        <v>47</v>
      </c>
      <c r="P38" s="67" t="s">
        <v>47</v>
      </c>
      <c r="Q38" s="67" t="s">
        <v>47</v>
      </c>
    </row>
    <row r="39" spans="1:17" ht="18" customHeight="1">
      <c r="A39" s="22">
        <v>32</v>
      </c>
      <c r="B39" s="59" t="s">
        <v>27</v>
      </c>
      <c r="C39" s="62">
        <v>0</v>
      </c>
      <c r="D39" s="61">
        <f t="shared" si="0"/>
        <v>0</v>
      </c>
      <c r="E39" s="62">
        <v>0</v>
      </c>
      <c r="F39" s="61">
        <f t="shared" si="1"/>
        <v>0</v>
      </c>
      <c r="G39" s="62">
        <v>0</v>
      </c>
      <c r="H39" s="61">
        <f t="shared" si="2"/>
        <v>0</v>
      </c>
      <c r="I39" s="63">
        <v>0</v>
      </c>
      <c r="J39" s="61">
        <f t="shared" si="6"/>
        <v>0</v>
      </c>
      <c r="K39" s="63">
        <v>0</v>
      </c>
      <c r="L39" s="61">
        <f t="shared" si="7"/>
        <v>0</v>
      </c>
      <c r="M39" s="63">
        <v>0</v>
      </c>
      <c r="N39" s="61">
        <f t="shared" si="8"/>
        <v>0</v>
      </c>
      <c r="O39" s="67" t="s">
        <v>47</v>
      </c>
      <c r="P39" s="67" t="s">
        <v>47</v>
      </c>
      <c r="Q39" s="67" t="s">
        <v>47</v>
      </c>
    </row>
    <row r="40" spans="1:17" ht="12.75">
      <c r="A40" s="22">
        <v>33</v>
      </c>
      <c r="B40" s="65" t="s">
        <v>31</v>
      </c>
      <c r="C40" s="62">
        <v>0</v>
      </c>
      <c r="D40" s="61">
        <f t="shared" si="0"/>
        <v>0</v>
      </c>
      <c r="E40" s="62">
        <v>0</v>
      </c>
      <c r="F40" s="61">
        <f t="shared" si="1"/>
        <v>0</v>
      </c>
      <c r="G40" s="62">
        <v>0</v>
      </c>
      <c r="H40" s="61">
        <f t="shared" si="2"/>
        <v>0</v>
      </c>
      <c r="I40" s="63">
        <v>0</v>
      </c>
      <c r="J40" s="61">
        <f t="shared" si="6"/>
        <v>0</v>
      </c>
      <c r="K40" s="63">
        <v>0</v>
      </c>
      <c r="L40" s="61">
        <f t="shared" si="7"/>
        <v>0</v>
      </c>
      <c r="M40" s="63">
        <v>0</v>
      </c>
      <c r="N40" s="61">
        <f t="shared" si="8"/>
        <v>0</v>
      </c>
      <c r="O40" s="67" t="s">
        <v>47</v>
      </c>
      <c r="P40" s="67" t="s">
        <v>47</v>
      </c>
      <c r="Q40" s="67" t="s">
        <v>47</v>
      </c>
    </row>
    <row r="41" spans="1:17" ht="12.75">
      <c r="A41" s="22">
        <v>34</v>
      </c>
      <c r="B41" s="59" t="s">
        <v>32</v>
      </c>
      <c r="C41" s="62">
        <v>0</v>
      </c>
      <c r="D41" s="61">
        <f t="shared" si="0"/>
        <v>0</v>
      </c>
      <c r="E41" s="62">
        <v>0</v>
      </c>
      <c r="F41" s="61">
        <f t="shared" si="1"/>
        <v>0</v>
      </c>
      <c r="G41" s="62">
        <v>0</v>
      </c>
      <c r="H41" s="61">
        <f t="shared" si="2"/>
        <v>0</v>
      </c>
      <c r="I41" s="63">
        <v>0</v>
      </c>
      <c r="J41" s="61">
        <f t="shared" si="6"/>
        <v>0</v>
      </c>
      <c r="K41" s="63">
        <v>0</v>
      </c>
      <c r="L41" s="61">
        <f t="shared" si="7"/>
        <v>0</v>
      </c>
      <c r="M41" s="63">
        <v>0</v>
      </c>
      <c r="N41" s="61">
        <f t="shared" si="8"/>
        <v>0</v>
      </c>
      <c r="O41" s="67" t="s">
        <v>47</v>
      </c>
      <c r="P41" s="67" t="s">
        <v>47</v>
      </c>
      <c r="Q41" s="67" t="s">
        <v>47</v>
      </c>
    </row>
    <row r="42" spans="1:17" ht="12.75">
      <c r="A42" s="22">
        <v>35</v>
      </c>
      <c r="B42" s="59" t="s">
        <v>33</v>
      </c>
      <c r="C42" s="62">
        <v>0</v>
      </c>
      <c r="D42" s="61">
        <f t="shared" si="0"/>
        <v>0</v>
      </c>
      <c r="E42" s="62">
        <v>0</v>
      </c>
      <c r="F42" s="61">
        <f t="shared" si="1"/>
        <v>0</v>
      </c>
      <c r="G42" s="62">
        <v>0</v>
      </c>
      <c r="H42" s="61">
        <f t="shared" si="2"/>
        <v>0</v>
      </c>
      <c r="I42" s="63">
        <v>0</v>
      </c>
      <c r="J42" s="61">
        <f t="shared" si="6"/>
        <v>0</v>
      </c>
      <c r="K42" s="63">
        <v>0</v>
      </c>
      <c r="L42" s="61">
        <f t="shared" si="7"/>
        <v>0</v>
      </c>
      <c r="M42" s="63">
        <v>0</v>
      </c>
      <c r="N42" s="61">
        <f t="shared" si="8"/>
        <v>0</v>
      </c>
      <c r="O42" s="67" t="s">
        <v>47</v>
      </c>
      <c r="P42" s="67" t="s">
        <v>47</v>
      </c>
      <c r="Q42" s="67" t="s">
        <v>47</v>
      </c>
    </row>
    <row r="43" spans="1:17" ht="12.75">
      <c r="A43" s="22">
        <v>36</v>
      </c>
      <c r="B43" s="59" t="s">
        <v>34</v>
      </c>
      <c r="C43" s="62">
        <v>0</v>
      </c>
      <c r="D43" s="61">
        <f t="shared" si="0"/>
        <v>0</v>
      </c>
      <c r="E43" s="62">
        <v>0</v>
      </c>
      <c r="F43" s="61">
        <f t="shared" si="1"/>
        <v>0</v>
      </c>
      <c r="G43" s="62">
        <v>0</v>
      </c>
      <c r="H43" s="61">
        <f t="shared" si="2"/>
        <v>0</v>
      </c>
      <c r="I43" s="63">
        <v>0</v>
      </c>
      <c r="J43" s="61">
        <f t="shared" si="6"/>
        <v>0</v>
      </c>
      <c r="K43" s="63">
        <v>0</v>
      </c>
      <c r="L43" s="61">
        <f t="shared" si="7"/>
        <v>0</v>
      </c>
      <c r="M43" s="63">
        <v>0</v>
      </c>
      <c r="N43" s="61">
        <f t="shared" si="8"/>
        <v>0</v>
      </c>
      <c r="O43" s="67" t="s">
        <v>47</v>
      </c>
      <c r="P43" s="67" t="s">
        <v>47</v>
      </c>
      <c r="Q43" s="67" t="s">
        <v>47</v>
      </c>
    </row>
    <row r="44" spans="1:17" ht="12.75" customHeight="1">
      <c r="A44" s="22">
        <v>37</v>
      </c>
      <c r="B44" s="68" t="s">
        <v>58</v>
      </c>
      <c r="C44" s="62">
        <v>0</v>
      </c>
      <c r="D44" s="61">
        <f t="shared" si="0"/>
        <v>0</v>
      </c>
      <c r="E44" s="62">
        <v>0</v>
      </c>
      <c r="F44" s="61">
        <f t="shared" si="1"/>
        <v>0</v>
      </c>
      <c r="G44" s="62">
        <v>0</v>
      </c>
      <c r="H44" s="61">
        <f t="shared" si="2"/>
        <v>0</v>
      </c>
      <c r="I44" s="63">
        <v>0</v>
      </c>
      <c r="J44" s="61">
        <f t="shared" si="6"/>
        <v>0</v>
      </c>
      <c r="K44" s="63">
        <v>0</v>
      </c>
      <c r="L44" s="61">
        <f t="shared" si="7"/>
        <v>0</v>
      </c>
      <c r="M44" s="63">
        <v>0</v>
      </c>
      <c r="N44" s="61">
        <f t="shared" si="8"/>
        <v>0</v>
      </c>
      <c r="O44" s="67" t="s">
        <v>47</v>
      </c>
      <c r="P44" s="67" t="s">
        <v>47</v>
      </c>
      <c r="Q44" s="67" t="s">
        <v>47</v>
      </c>
    </row>
    <row r="45" spans="1:17" ht="12.75">
      <c r="A45" s="22">
        <v>38</v>
      </c>
      <c r="B45" s="68" t="s">
        <v>35</v>
      </c>
      <c r="C45" s="62">
        <v>0</v>
      </c>
      <c r="D45" s="61">
        <f t="shared" si="0"/>
        <v>0</v>
      </c>
      <c r="E45" s="62">
        <v>0</v>
      </c>
      <c r="F45" s="61">
        <f t="shared" si="1"/>
        <v>0</v>
      </c>
      <c r="G45" s="62">
        <v>0</v>
      </c>
      <c r="H45" s="61">
        <f t="shared" si="2"/>
        <v>0</v>
      </c>
      <c r="I45" s="63">
        <v>0</v>
      </c>
      <c r="J45" s="61">
        <f t="shared" si="6"/>
        <v>0</v>
      </c>
      <c r="K45" s="63">
        <v>0</v>
      </c>
      <c r="L45" s="61">
        <f t="shared" si="7"/>
        <v>0</v>
      </c>
      <c r="M45" s="63">
        <v>0</v>
      </c>
      <c r="N45" s="61">
        <f t="shared" si="8"/>
        <v>0</v>
      </c>
      <c r="O45" s="67" t="s">
        <v>47</v>
      </c>
      <c r="P45" s="67" t="s">
        <v>47</v>
      </c>
      <c r="Q45" s="67" t="s">
        <v>47</v>
      </c>
    </row>
    <row r="46" spans="1:17" ht="12.75">
      <c r="A46" s="22">
        <v>39</v>
      </c>
      <c r="B46" s="68" t="s">
        <v>36</v>
      </c>
      <c r="C46" s="62">
        <v>0</v>
      </c>
      <c r="D46" s="61">
        <f t="shared" si="0"/>
        <v>0</v>
      </c>
      <c r="E46" s="62">
        <v>0</v>
      </c>
      <c r="F46" s="61">
        <f t="shared" si="1"/>
        <v>0</v>
      </c>
      <c r="G46" s="62">
        <v>0</v>
      </c>
      <c r="H46" s="61">
        <f t="shared" si="2"/>
        <v>0</v>
      </c>
      <c r="I46" s="63">
        <v>0</v>
      </c>
      <c r="J46" s="61">
        <f t="shared" si="6"/>
        <v>0</v>
      </c>
      <c r="K46" s="63">
        <v>0</v>
      </c>
      <c r="L46" s="61">
        <f t="shared" si="7"/>
        <v>0</v>
      </c>
      <c r="M46" s="63">
        <v>0</v>
      </c>
      <c r="N46" s="61">
        <f t="shared" si="8"/>
        <v>0</v>
      </c>
      <c r="O46" s="67" t="s">
        <v>47</v>
      </c>
      <c r="P46" s="67" t="s">
        <v>47</v>
      </c>
      <c r="Q46" s="67" t="s">
        <v>47</v>
      </c>
    </row>
    <row r="47" spans="1:17" ht="12.75">
      <c r="A47" s="22">
        <v>40</v>
      </c>
      <c r="B47" s="59" t="s">
        <v>37</v>
      </c>
      <c r="C47" s="62">
        <v>172</v>
      </c>
      <c r="D47" s="61">
        <f t="shared" si="0"/>
        <v>24.844182200298995</v>
      </c>
      <c r="E47" s="62">
        <v>110</v>
      </c>
      <c r="F47" s="61">
        <f t="shared" si="1"/>
        <v>91.18188298877634</v>
      </c>
      <c r="G47" s="62">
        <v>101</v>
      </c>
      <c r="H47" s="61">
        <f t="shared" si="2"/>
        <v>103.59505615672599</v>
      </c>
      <c r="I47" s="63">
        <v>310</v>
      </c>
      <c r="J47" s="61">
        <f t="shared" si="6"/>
        <v>44.47358340877105</v>
      </c>
      <c r="K47" s="63">
        <v>234</v>
      </c>
      <c r="L47" s="61">
        <f t="shared" si="7"/>
        <v>190.15423621381785</v>
      </c>
      <c r="M47" s="63">
        <v>200</v>
      </c>
      <c r="N47" s="61">
        <f t="shared" si="8"/>
        <v>207.3613271124935</v>
      </c>
      <c r="O47" s="67" t="s">
        <v>100</v>
      </c>
      <c r="P47" s="67" t="s">
        <v>101</v>
      </c>
      <c r="Q47" s="67" t="s">
        <v>101</v>
      </c>
    </row>
    <row r="48" spans="1:17" ht="22.5">
      <c r="A48" s="22">
        <v>41</v>
      </c>
      <c r="B48" s="59" t="s">
        <v>38</v>
      </c>
      <c r="C48" s="62">
        <v>68</v>
      </c>
      <c r="D48" s="61">
        <f t="shared" si="0"/>
        <v>9.822118544304253</v>
      </c>
      <c r="E48" s="62">
        <v>4</v>
      </c>
      <c r="F48" s="61">
        <f t="shared" si="1"/>
        <v>3.3157048359555032</v>
      </c>
      <c r="G48" s="62">
        <v>4</v>
      </c>
      <c r="H48" s="61">
        <f t="shared" si="2"/>
        <v>4.102774501256475</v>
      </c>
      <c r="I48" s="63">
        <v>70</v>
      </c>
      <c r="J48" s="61">
        <f t="shared" si="6"/>
        <v>10.042422060045077</v>
      </c>
      <c r="K48" s="63">
        <v>1</v>
      </c>
      <c r="L48" s="61">
        <f t="shared" si="7"/>
        <v>0.8126249410846917</v>
      </c>
      <c r="M48" s="63">
        <v>1</v>
      </c>
      <c r="N48" s="61">
        <f t="shared" si="8"/>
        <v>1.0368066355624677</v>
      </c>
      <c r="O48" s="67" t="s">
        <v>79</v>
      </c>
      <c r="P48" s="64" t="s">
        <v>74</v>
      </c>
      <c r="Q48" s="64" t="s">
        <v>74</v>
      </c>
    </row>
    <row r="49" spans="1:17" ht="14.25" customHeight="1">
      <c r="A49" s="22">
        <v>42</v>
      </c>
      <c r="B49" s="68" t="s">
        <v>39</v>
      </c>
      <c r="C49" s="62">
        <v>67</v>
      </c>
      <c r="D49" s="61">
        <f t="shared" si="0"/>
        <v>9.677675624535073</v>
      </c>
      <c r="E49" s="62">
        <v>4</v>
      </c>
      <c r="F49" s="61">
        <f t="shared" si="1"/>
        <v>3.3157048359555032</v>
      </c>
      <c r="G49" s="62">
        <v>4</v>
      </c>
      <c r="H49" s="61">
        <f t="shared" si="2"/>
        <v>4.102774501256475</v>
      </c>
      <c r="I49" s="63">
        <v>69</v>
      </c>
      <c r="J49" s="61">
        <f t="shared" si="6"/>
        <v>9.898958887758718</v>
      </c>
      <c r="K49" s="63">
        <v>1</v>
      </c>
      <c r="L49" s="61">
        <f t="shared" si="7"/>
        <v>0.8126249410846917</v>
      </c>
      <c r="M49" s="63">
        <v>1</v>
      </c>
      <c r="N49" s="61">
        <f t="shared" si="8"/>
        <v>1.0368066355624677</v>
      </c>
      <c r="O49" s="67" t="s">
        <v>79</v>
      </c>
      <c r="P49" s="64" t="s">
        <v>74</v>
      </c>
      <c r="Q49" s="64" t="s">
        <v>74</v>
      </c>
    </row>
    <row r="50" spans="1:17" ht="12.75">
      <c r="A50" s="22">
        <v>43</v>
      </c>
      <c r="B50" s="68" t="s">
        <v>40</v>
      </c>
      <c r="C50" s="62">
        <v>26</v>
      </c>
      <c r="D50" s="61">
        <f t="shared" si="0"/>
        <v>3.755515913998685</v>
      </c>
      <c r="E50" s="62">
        <v>0</v>
      </c>
      <c r="F50" s="61">
        <f t="shared" si="1"/>
        <v>0</v>
      </c>
      <c r="G50" s="62">
        <v>0</v>
      </c>
      <c r="H50" s="61">
        <f t="shared" si="2"/>
        <v>0</v>
      </c>
      <c r="I50" s="63">
        <v>24</v>
      </c>
      <c r="J50" s="61">
        <f t="shared" si="6"/>
        <v>3.4431161348725974</v>
      </c>
      <c r="K50" s="63">
        <v>0</v>
      </c>
      <c r="L50" s="61">
        <f t="shared" si="7"/>
        <v>0</v>
      </c>
      <c r="M50" s="63">
        <v>0</v>
      </c>
      <c r="N50" s="61">
        <f t="shared" si="8"/>
        <v>0</v>
      </c>
      <c r="O50" s="64" t="s">
        <v>98</v>
      </c>
      <c r="P50" s="67" t="s">
        <v>47</v>
      </c>
      <c r="Q50" s="67" t="s">
        <v>47</v>
      </c>
    </row>
    <row r="51" spans="1:17" ht="22.5">
      <c r="A51" s="22">
        <v>44</v>
      </c>
      <c r="B51" s="9" t="s">
        <v>43</v>
      </c>
      <c r="C51" s="34">
        <v>33</v>
      </c>
      <c r="D51" s="11">
        <f t="shared" si="0"/>
        <v>4.766616352382947</v>
      </c>
      <c r="E51" s="34">
        <v>1</v>
      </c>
      <c r="F51" s="11">
        <f t="shared" si="1"/>
        <v>0.8289262089888758</v>
      </c>
      <c r="G51" s="34">
        <v>1</v>
      </c>
      <c r="H51" s="11">
        <f t="shared" si="2"/>
        <v>1.0256936253141187</v>
      </c>
      <c r="I51" s="12">
        <v>69</v>
      </c>
      <c r="J51" s="11">
        <f t="shared" si="6"/>
        <v>9.898958887758718</v>
      </c>
      <c r="K51" s="12">
        <v>1</v>
      </c>
      <c r="L51" s="11">
        <v>1</v>
      </c>
      <c r="M51" s="12">
        <v>1</v>
      </c>
      <c r="N51" s="11">
        <f t="shared" si="8"/>
        <v>1.0368066355624677</v>
      </c>
      <c r="O51" s="32" t="s">
        <v>101</v>
      </c>
      <c r="P51" s="32" t="s">
        <v>75</v>
      </c>
      <c r="Q51" s="32" t="s">
        <v>75</v>
      </c>
    </row>
    <row r="52" spans="1:17" ht="12.75">
      <c r="A52" s="22">
        <v>45</v>
      </c>
      <c r="B52" s="10" t="s">
        <v>59</v>
      </c>
      <c r="C52" s="34">
        <v>35</v>
      </c>
      <c r="D52" s="11">
        <f t="shared" si="0"/>
        <v>5.055502191921307</v>
      </c>
      <c r="E52" s="34">
        <v>0</v>
      </c>
      <c r="F52" s="11">
        <f t="shared" si="1"/>
        <v>0</v>
      </c>
      <c r="G52" s="34">
        <v>0</v>
      </c>
      <c r="H52" s="11">
        <f t="shared" si="2"/>
        <v>0</v>
      </c>
      <c r="I52" s="12">
        <v>43</v>
      </c>
      <c r="J52" s="11">
        <f t="shared" si="6"/>
        <v>6.168916408313404</v>
      </c>
      <c r="K52" s="12">
        <v>0</v>
      </c>
      <c r="L52" s="11">
        <f aca="true" t="shared" si="9" ref="L52:L59">K52*100/123.058</f>
        <v>0</v>
      </c>
      <c r="M52" s="12">
        <v>0</v>
      </c>
      <c r="N52" s="11">
        <f t="shared" si="8"/>
        <v>0</v>
      </c>
      <c r="O52" s="32" t="s">
        <v>102</v>
      </c>
      <c r="P52" s="32" t="s">
        <v>47</v>
      </c>
      <c r="Q52" s="32" t="s">
        <v>47</v>
      </c>
    </row>
    <row r="53" spans="1:17" ht="22.5">
      <c r="A53" s="22">
        <v>46</v>
      </c>
      <c r="B53" s="10" t="s">
        <v>41</v>
      </c>
      <c r="C53" s="34">
        <v>0</v>
      </c>
      <c r="D53" s="11">
        <f t="shared" si="0"/>
        <v>0</v>
      </c>
      <c r="E53" s="34">
        <v>0</v>
      </c>
      <c r="F53" s="11">
        <f t="shared" si="1"/>
        <v>0</v>
      </c>
      <c r="G53" s="34">
        <v>0</v>
      </c>
      <c r="H53" s="11">
        <f t="shared" si="2"/>
        <v>0</v>
      </c>
      <c r="I53" s="12">
        <v>0</v>
      </c>
      <c r="J53" s="11">
        <f t="shared" si="6"/>
        <v>0</v>
      </c>
      <c r="K53" s="12">
        <v>0</v>
      </c>
      <c r="L53" s="11">
        <f t="shared" si="9"/>
        <v>0</v>
      </c>
      <c r="M53" s="12">
        <v>0</v>
      </c>
      <c r="N53" s="11">
        <f t="shared" si="8"/>
        <v>0</v>
      </c>
      <c r="O53" s="32" t="s">
        <v>47</v>
      </c>
      <c r="P53" s="32" t="s">
        <v>47</v>
      </c>
      <c r="Q53" s="32" t="s">
        <v>47</v>
      </c>
    </row>
    <row r="54" spans="1:17" ht="36.75" customHeight="1">
      <c r="A54" s="22">
        <v>47</v>
      </c>
      <c r="B54" s="9" t="s">
        <v>68</v>
      </c>
      <c r="C54" s="34">
        <v>40</v>
      </c>
      <c r="D54" s="11">
        <f t="shared" si="0"/>
        <v>5.777716790767208</v>
      </c>
      <c r="E54" s="34">
        <v>0</v>
      </c>
      <c r="F54" s="11">
        <f t="shared" si="1"/>
        <v>0</v>
      </c>
      <c r="G54" s="34">
        <v>0</v>
      </c>
      <c r="H54" s="11">
        <f t="shared" si="2"/>
        <v>0</v>
      </c>
      <c r="I54" s="12">
        <v>42</v>
      </c>
      <c r="J54" s="11">
        <f t="shared" si="6"/>
        <v>6.025453236027046</v>
      </c>
      <c r="K54" s="12">
        <v>1</v>
      </c>
      <c r="L54" s="11">
        <f t="shared" si="9"/>
        <v>0.8126249410846917</v>
      </c>
      <c r="M54" s="12">
        <v>0</v>
      </c>
      <c r="N54" s="11">
        <f t="shared" si="8"/>
        <v>0</v>
      </c>
      <c r="O54" s="32" t="s">
        <v>79</v>
      </c>
      <c r="P54" s="32" t="s">
        <v>76</v>
      </c>
      <c r="Q54" s="32" t="s">
        <v>47</v>
      </c>
    </row>
    <row r="55" spans="1:17" ht="33.75">
      <c r="A55" s="22">
        <v>48</v>
      </c>
      <c r="B55" s="9" t="s">
        <v>69</v>
      </c>
      <c r="C55" s="37">
        <v>75310</v>
      </c>
      <c r="D55" s="38">
        <f t="shared" si="0"/>
        <v>10877.99628781696</v>
      </c>
      <c r="E55" s="37">
        <v>50649</v>
      </c>
      <c r="F55" s="38">
        <f t="shared" si="1"/>
        <v>41984.28355907757</v>
      </c>
      <c r="G55" s="37">
        <v>46155</v>
      </c>
      <c r="H55" s="38">
        <f t="shared" si="2"/>
        <v>47340.88927637314</v>
      </c>
      <c r="I55" s="12">
        <v>83613</v>
      </c>
      <c r="J55" s="11">
        <f t="shared" si="6"/>
        <v>11995.38622437927</v>
      </c>
      <c r="K55" s="12">
        <v>55221</v>
      </c>
      <c r="L55" s="11">
        <f t="shared" si="9"/>
        <v>44873.96187163776</v>
      </c>
      <c r="M55" s="12">
        <v>49175</v>
      </c>
      <c r="N55" s="11">
        <f t="shared" si="8"/>
        <v>50984.96630378434</v>
      </c>
      <c r="O55" s="32" t="s">
        <v>103</v>
      </c>
      <c r="P55" s="32" t="s">
        <v>104</v>
      </c>
      <c r="Q55" s="32" t="s">
        <v>105</v>
      </c>
    </row>
    <row r="56" spans="1:17" ht="12.75">
      <c r="A56" s="22">
        <v>49</v>
      </c>
      <c r="B56" s="9" t="s">
        <v>42</v>
      </c>
      <c r="C56" s="34">
        <v>244</v>
      </c>
      <c r="D56" s="11">
        <f t="shared" si="0"/>
        <v>35.24407242367997</v>
      </c>
      <c r="E56" s="34">
        <v>119</v>
      </c>
      <c r="F56" s="11">
        <f t="shared" si="1"/>
        <v>98.64221886967621</v>
      </c>
      <c r="G56" s="34">
        <v>115</v>
      </c>
      <c r="H56" s="11">
        <f t="shared" si="2"/>
        <v>117.95476691112364</v>
      </c>
      <c r="I56" s="12">
        <v>1161</v>
      </c>
      <c r="J56" s="11">
        <f t="shared" si="6"/>
        <v>166.5607430244619</v>
      </c>
      <c r="K56" s="12">
        <v>360</v>
      </c>
      <c r="L56" s="11">
        <f t="shared" si="9"/>
        <v>292.54497879048904</v>
      </c>
      <c r="M56" s="12">
        <v>296</v>
      </c>
      <c r="N56" s="11">
        <f t="shared" si="8"/>
        <v>306.8947641264904</v>
      </c>
      <c r="O56" s="32" t="s">
        <v>108</v>
      </c>
      <c r="P56" s="32" t="s">
        <v>106</v>
      </c>
      <c r="Q56" s="32" t="s">
        <v>107</v>
      </c>
    </row>
    <row r="57" spans="1:17" ht="12.75">
      <c r="A57" s="22">
        <v>50</v>
      </c>
      <c r="B57" s="9" t="s">
        <v>44</v>
      </c>
      <c r="C57" s="34">
        <v>0</v>
      </c>
      <c r="D57" s="11">
        <f>C57*100/692.315</f>
        <v>0</v>
      </c>
      <c r="E57" s="34">
        <v>0</v>
      </c>
      <c r="F57" s="11">
        <f>E57*100/120.638</f>
        <v>0</v>
      </c>
      <c r="G57" s="34">
        <v>0</v>
      </c>
      <c r="H57" s="11">
        <f>G57*100/97.495</f>
        <v>0</v>
      </c>
      <c r="I57" s="12">
        <v>0</v>
      </c>
      <c r="J57" s="11">
        <f t="shared" si="6"/>
        <v>0</v>
      </c>
      <c r="K57" s="12">
        <v>0</v>
      </c>
      <c r="L57" s="11">
        <f t="shared" si="9"/>
        <v>0</v>
      </c>
      <c r="M57" s="12">
        <v>0</v>
      </c>
      <c r="N57" s="11">
        <f t="shared" si="8"/>
        <v>0</v>
      </c>
      <c r="O57" s="32" t="s">
        <v>47</v>
      </c>
      <c r="P57" s="32" t="s">
        <v>47</v>
      </c>
      <c r="Q57" s="32" t="s">
        <v>47</v>
      </c>
    </row>
    <row r="58" spans="1:17" ht="12.75">
      <c r="A58" s="22">
        <v>51</v>
      </c>
      <c r="B58" s="9" t="s">
        <v>45</v>
      </c>
      <c r="C58" s="34">
        <v>0</v>
      </c>
      <c r="D58" s="11">
        <f>C58*100/692.315</f>
        <v>0</v>
      </c>
      <c r="E58" s="34">
        <v>0</v>
      </c>
      <c r="F58" s="11">
        <f>E58*100/120.638</f>
        <v>0</v>
      </c>
      <c r="G58" s="34">
        <v>0</v>
      </c>
      <c r="H58" s="11">
        <f>G58*100/97.495</f>
        <v>0</v>
      </c>
      <c r="I58" s="12">
        <v>0</v>
      </c>
      <c r="J58" s="11">
        <f t="shared" si="6"/>
        <v>0</v>
      </c>
      <c r="K58" s="12">
        <v>0</v>
      </c>
      <c r="L58" s="11">
        <f t="shared" si="9"/>
        <v>0</v>
      </c>
      <c r="M58" s="12">
        <v>0</v>
      </c>
      <c r="N58" s="11">
        <f t="shared" si="8"/>
        <v>0</v>
      </c>
      <c r="O58" s="32" t="s">
        <v>47</v>
      </c>
      <c r="P58" s="32" t="s">
        <v>47</v>
      </c>
      <c r="Q58" s="32" t="s">
        <v>47</v>
      </c>
    </row>
    <row r="59" spans="1:17" ht="12.75">
      <c r="A59" s="22">
        <v>52</v>
      </c>
      <c r="B59" s="10" t="s">
        <v>46</v>
      </c>
      <c r="C59" s="34">
        <v>0</v>
      </c>
      <c r="D59" s="11">
        <f>C59*100/692.315</f>
        <v>0</v>
      </c>
      <c r="E59" s="34">
        <v>0</v>
      </c>
      <c r="F59" s="11">
        <f>E59*100/120.638</f>
        <v>0</v>
      </c>
      <c r="G59" s="34">
        <v>0</v>
      </c>
      <c r="H59" s="11">
        <f>G59*100/97.495</f>
        <v>0</v>
      </c>
      <c r="I59" s="12">
        <v>3</v>
      </c>
      <c r="J59" s="11">
        <f t="shared" si="6"/>
        <v>0.4303895168590747</v>
      </c>
      <c r="K59" s="12">
        <v>3</v>
      </c>
      <c r="L59" s="11">
        <f t="shared" si="9"/>
        <v>2.437874823254075</v>
      </c>
      <c r="M59" s="12">
        <v>3</v>
      </c>
      <c r="N59" s="11">
        <f t="shared" si="8"/>
        <v>3.1104199066874028</v>
      </c>
      <c r="O59" s="32" t="s">
        <v>80</v>
      </c>
      <c r="P59" s="32" t="s">
        <v>80</v>
      </c>
      <c r="Q59" s="32" t="s">
        <v>80</v>
      </c>
    </row>
  </sheetData>
  <sheetProtection/>
  <mergeCells count="19">
    <mergeCell ref="G5:H5"/>
    <mergeCell ref="E4:F4"/>
    <mergeCell ref="E5:F5"/>
    <mergeCell ref="A1:P1"/>
    <mergeCell ref="C2:H2"/>
    <mergeCell ref="I2:N2"/>
    <mergeCell ref="C4:D4"/>
    <mergeCell ref="E3:H3"/>
    <mergeCell ref="G4:H4"/>
    <mergeCell ref="I4:J4"/>
    <mergeCell ref="O2:Q2"/>
    <mergeCell ref="P3:Q4"/>
    <mergeCell ref="P5:P7"/>
    <mergeCell ref="Q5:Q7"/>
    <mergeCell ref="M4:N4"/>
    <mergeCell ref="K4:L4"/>
    <mergeCell ref="M5:N5"/>
    <mergeCell ref="K5:L5"/>
    <mergeCell ref="K3:N3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60"/>
  <sheetViews>
    <sheetView zoomScalePageLayoutView="0" workbookViewId="0" topLeftCell="A1">
      <selection activeCell="N9" sqref="N9:N60"/>
    </sheetView>
  </sheetViews>
  <sheetFormatPr defaultColWidth="9.00390625" defaultRowHeight="12.75"/>
  <sheetData>
    <row r="5" spans="1:11" ht="12.75">
      <c r="A5" t="s">
        <v>4</v>
      </c>
      <c r="F5" t="s">
        <v>71</v>
      </c>
      <c r="K5" t="s">
        <v>72</v>
      </c>
    </row>
    <row r="7" spans="1:13" ht="12.75">
      <c r="A7" t="s">
        <v>70</v>
      </c>
      <c r="B7" t="s">
        <v>77</v>
      </c>
      <c r="C7" t="s">
        <v>78</v>
      </c>
      <c r="F7" t="s">
        <v>70</v>
      </c>
      <c r="G7" t="s">
        <v>77</v>
      </c>
      <c r="H7" t="s">
        <v>78</v>
      </c>
      <c r="K7" t="s">
        <v>70</v>
      </c>
      <c r="L7" t="s">
        <v>77</v>
      </c>
      <c r="M7" t="s">
        <v>78</v>
      </c>
    </row>
    <row r="9" spans="1:14" ht="12.75">
      <c r="A9" s="12">
        <v>0</v>
      </c>
      <c r="B9" s="28"/>
      <c r="C9" s="29">
        <f>SUM(A9:B9)</f>
        <v>0</v>
      </c>
      <c r="D9" s="12">
        <v>0</v>
      </c>
      <c r="F9" s="12">
        <v>0</v>
      </c>
      <c r="G9" s="29"/>
      <c r="H9" s="29">
        <f aca="true" t="shared" si="0" ref="H9:H60">SUM(F9:G9)</f>
        <v>0</v>
      </c>
      <c r="I9" s="12">
        <v>0</v>
      </c>
      <c r="K9" s="12">
        <v>0</v>
      </c>
      <c r="M9" s="29">
        <f aca="true" t="shared" si="1" ref="M9:M60">SUM(K9:L9)</f>
        <v>0</v>
      </c>
      <c r="N9" s="12">
        <v>0</v>
      </c>
    </row>
    <row r="10" spans="1:14" ht="12.75">
      <c r="A10" s="12">
        <v>20</v>
      </c>
      <c r="B10" s="28">
        <v>8</v>
      </c>
      <c r="C10" s="29">
        <f aca="true" t="shared" si="2" ref="C10:C60">SUM(A10:B10)</f>
        <v>28</v>
      </c>
      <c r="D10" s="12">
        <v>28</v>
      </c>
      <c r="F10" s="12">
        <v>6</v>
      </c>
      <c r="G10" s="29">
        <v>3</v>
      </c>
      <c r="H10" s="29">
        <f t="shared" si="0"/>
        <v>9</v>
      </c>
      <c r="I10" s="12">
        <v>9</v>
      </c>
      <c r="K10" s="12">
        <v>6</v>
      </c>
      <c r="L10" s="30">
        <v>3</v>
      </c>
      <c r="M10" s="29">
        <f t="shared" si="1"/>
        <v>9</v>
      </c>
      <c r="N10" s="12">
        <v>9</v>
      </c>
    </row>
    <row r="11" spans="1:14" ht="12.75">
      <c r="A11" s="12">
        <v>31</v>
      </c>
      <c r="B11" s="28">
        <v>1</v>
      </c>
      <c r="C11" s="29">
        <f t="shared" si="2"/>
        <v>32</v>
      </c>
      <c r="D11" s="12">
        <v>32</v>
      </c>
      <c r="F11" s="12">
        <v>12</v>
      </c>
      <c r="G11" s="29"/>
      <c r="H11" s="29">
        <f t="shared" si="0"/>
        <v>12</v>
      </c>
      <c r="I11" s="12">
        <v>12</v>
      </c>
      <c r="K11" s="12">
        <v>12</v>
      </c>
      <c r="L11" s="30"/>
      <c r="M11" s="29">
        <f t="shared" si="1"/>
        <v>12</v>
      </c>
      <c r="N11" s="12">
        <v>12</v>
      </c>
    </row>
    <row r="12" spans="1:14" ht="12.75">
      <c r="A12" s="12">
        <v>158</v>
      </c>
      <c r="B12" s="28">
        <v>79</v>
      </c>
      <c r="C12" s="29">
        <f t="shared" si="2"/>
        <v>237</v>
      </c>
      <c r="D12" s="29">
        <v>237</v>
      </c>
      <c r="F12" s="12">
        <v>80</v>
      </c>
      <c r="G12" s="29">
        <v>47</v>
      </c>
      <c r="H12" s="29">
        <f t="shared" si="0"/>
        <v>127</v>
      </c>
      <c r="I12" s="12">
        <v>127</v>
      </c>
      <c r="K12" s="12">
        <v>73</v>
      </c>
      <c r="L12" s="30">
        <v>47</v>
      </c>
      <c r="M12" s="29">
        <f t="shared" si="1"/>
        <v>120</v>
      </c>
      <c r="N12" s="12">
        <v>120</v>
      </c>
    </row>
    <row r="13" spans="1:14" ht="12.75">
      <c r="A13" s="12">
        <v>349</v>
      </c>
      <c r="B13" s="28">
        <v>132</v>
      </c>
      <c r="C13" s="29">
        <f t="shared" si="2"/>
        <v>481</v>
      </c>
      <c r="D13" s="12">
        <v>481</v>
      </c>
      <c r="F13" s="12">
        <v>223</v>
      </c>
      <c r="G13" s="29">
        <v>93</v>
      </c>
      <c r="H13" s="29">
        <f t="shared" si="0"/>
        <v>316</v>
      </c>
      <c r="I13" s="12">
        <v>316</v>
      </c>
      <c r="K13" s="12">
        <v>214</v>
      </c>
      <c r="L13" s="31">
        <v>89</v>
      </c>
      <c r="M13" s="29">
        <f t="shared" si="1"/>
        <v>303</v>
      </c>
      <c r="N13" s="12">
        <v>303</v>
      </c>
    </row>
    <row r="14" spans="1:14" ht="12.75">
      <c r="A14" s="12">
        <v>0</v>
      </c>
      <c r="B14" s="28"/>
      <c r="C14" s="29">
        <f t="shared" si="2"/>
        <v>0</v>
      </c>
      <c r="D14" s="12">
        <v>0</v>
      </c>
      <c r="F14" s="12">
        <v>0</v>
      </c>
      <c r="G14" s="29"/>
      <c r="H14" s="29">
        <f t="shared" si="0"/>
        <v>0</v>
      </c>
      <c r="I14" s="12">
        <v>0</v>
      </c>
      <c r="K14" s="12">
        <v>0</v>
      </c>
      <c r="M14" s="29">
        <f t="shared" si="1"/>
        <v>0</v>
      </c>
      <c r="N14" s="12">
        <v>0</v>
      </c>
    </row>
    <row r="15" spans="1:14" ht="12.75">
      <c r="A15" s="12">
        <v>0</v>
      </c>
      <c r="B15" s="28"/>
      <c r="C15" s="29">
        <f t="shared" si="2"/>
        <v>0</v>
      </c>
      <c r="D15" s="12">
        <v>0</v>
      </c>
      <c r="F15" s="12">
        <v>0</v>
      </c>
      <c r="G15" s="29"/>
      <c r="H15" s="29">
        <f t="shared" si="0"/>
        <v>0</v>
      </c>
      <c r="I15" s="12">
        <v>0</v>
      </c>
      <c r="K15" s="12">
        <v>0</v>
      </c>
      <c r="M15" s="29">
        <f t="shared" si="1"/>
        <v>0</v>
      </c>
      <c r="N15" s="12">
        <v>0</v>
      </c>
    </row>
    <row r="16" spans="1:14" ht="12.75">
      <c r="A16" s="12">
        <v>0</v>
      </c>
      <c r="B16" s="28"/>
      <c r="C16" s="29">
        <f t="shared" si="2"/>
        <v>0</v>
      </c>
      <c r="D16" s="12">
        <v>0</v>
      </c>
      <c r="F16" s="12">
        <v>0</v>
      </c>
      <c r="G16" s="29"/>
      <c r="H16" s="29">
        <f t="shared" si="0"/>
        <v>0</v>
      </c>
      <c r="I16" s="12">
        <v>0</v>
      </c>
      <c r="K16" s="12">
        <v>0</v>
      </c>
      <c r="M16" s="29">
        <f t="shared" si="1"/>
        <v>0</v>
      </c>
      <c r="N16" s="12">
        <v>0</v>
      </c>
    </row>
    <row r="17" spans="1:14" ht="12.75">
      <c r="A17" s="12">
        <v>0</v>
      </c>
      <c r="B17" s="28"/>
      <c r="C17" s="29">
        <f t="shared" si="2"/>
        <v>0</v>
      </c>
      <c r="D17" s="12">
        <v>0</v>
      </c>
      <c r="F17" s="12">
        <v>0</v>
      </c>
      <c r="G17" s="29"/>
      <c r="H17" s="29">
        <f t="shared" si="0"/>
        <v>0</v>
      </c>
      <c r="I17" s="12">
        <v>0</v>
      </c>
      <c r="K17" s="12">
        <v>0</v>
      </c>
      <c r="M17" s="29">
        <f t="shared" si="1"/>
        <v>0</v>
      </c>
      <c r="N17" s="12">
        <v>0</v>
      </c>
    </row>
    <row r="18" spans="1:14" ht="12.75">
      <c r="A18" s="12">
        <v>0</v>
      </c>
      <c r="B18" s="28"/>
      <c r="C18" s="29">
        <f t="shared" si="2"/>
        <v>0</v>
      </c>
      <c r="D18" s="12">
        <v>0</v>
      </c>
      <c r="F18" s="12">
        <v>0</v>
      </c>
      <c r="G18" s="29"/>
      <c r="H18" s="29">
        <f t="shared" si="0"/>
        <v>0</v>
      </c>
      <c r="I18" s="12">
        <v>0</v>
      </c>
      <c r="K18" s="12">
        <v>0</v>
      </c>
      <c r="M18" s="29">
        <f t="shared" si="1"/>
        <v>0</v>
      </c>
      <c r="N18" s="12">
        <v>0</v>
      </c>
    </row>
    <row r="19" spans="1:14" ht="12.75">
      <c r="A19" s="12">
        <v>21</v>
      </c>
      <c r="B19" s="28">
        <v>4</v>
      </c>
      <c r="C19" s="29">
        <f t="shared" si="2"/>
        <v>25</v>
      </c>
      <c r="D19" s="12">
        <v>25</v>
      </c>
      <c r="F19" s="12">
        <v>1</v>
      </c>
      <c r="G19" s="29">
        <v>1</v>
      </c>
      <c r="H19" s="29">
        <f t="shared" si="0"/>
        <v>2</v>
      </c>
      <c r="I19" s="12">
        <v>2</v>
      </c>
      <c r="K19" s="12">
        <v>1</v>
      </c>
      <c r="L19" s="30"/>
      <c r="M19" s="29">
        <f t="shared" si="1"/>
        <v>1</v>
      </c>
      <c r="N19" s="12">
        <v>1</v>
      </c>
    </row>
    <row r="20" spans="1:14" ht="12.75">
      <c r="A20" s="12">
        <v>10</v>
      </c>
      <c r="B20" s="28">
        <v>2</v>
      </c>
      <c r="C20" s="29">
        <f t="shared" si="2"/>
        <v>12</v>
      </c>
      <c r="D20" s="12">
        <v>12</v>
      </c>
      <c r="F20" s="12">
        <v>1</v>
      </c>
      <c r="G20" s="29">
        <v>1</v>
      </c>
      <c r="H20" s="29">
        <f t="shared" si="0"/>
        <v>2</v>
      </c>
      <c r="I20" s="12">
        <v>2</v>
      </c>
      <c r="K20" s="12">
        <v>1</v>
      </c>
      <c r="L20" s="30"/>
      <c r="M20" s="29">
        <f t="shared" si="1"/>
        <v>1</v>
      </c>
      <c r="N20" s="12">
        <v>1</v>
      </c>
    </row>
    <row r="21" spans="1:14" ht="12.75">
      <c r="A21" s="12">
        <v>5</v>
      </c>
      <c r="B21" s="28">
        <v>1</v>
      </c>
      <c r="C21" s="29">
        <f t="shared" si="2"/>
        <v>6</v>
      </c>
      <c r="D21" s="12">
        <v>6</v>
      </c>
      <c r="F21" s="12">
        <v>0</v>
      </c>
      <c r="G21" s="29"/>
      <c r="H21" s="29">
        <f t="shared" si="0"/>
        <v>0</v>
      </c>
      <c r="I21" s="12">
        <v>0</v>
      </c>
      <c r="K21" s="12">
        <v>0</v>
      </c>
      <c r="M21" s="29">
        <f t="shared" si="1"/>
        <v>0</v>
      </c>
      <c r="N21" s="12">
        <v>0</v>
      </c>
    </row>
    <row r="22" spans="1:14" ht="12.75">
      <c r="A22" s="12">
        <v>6</v>
      </c>
      <c r="B22" s="28">
        <v>1</v>
      </c>
      <c r="C22" s="29">
        <f t="shared" si="2"/>
        <v>7</v>
      </c>
      <c r="D22" s="12">
        <v>7</v>
      </c>
      <c r="F22" s="12">
        <v>0</v>
      </c>
      <c r="G22" s="29"/>
      <c r="H22" s="29">
        <f t="shared" si="0"/>
        <v>0</v>
      </c>
      <c r="I22" s="12">
        <v>0</v>
      </c>
      <c r="K22" s="12">
        <v>0</v>
      </c>
      <c r="M22" s="29">
        <f t="shared" si="1"/>
        <v>0</v>
      </c>
      <c r="N22" s="12">
        <v>0</v>
      </c>
    </row>
    <row r="23" spans="1:14" ht="12.75">
      <c r="A23" s="12">
        <v>32</v>
      </c>
      <c r="B23" s="28">
        <v>19</v>
      </c>
      <c r="C23" s="29">
        <f t="shared" si="2"/>
        <v>51</v>
      </c>
      <c r="D23" s="12">
        <v>51</v>
      </c>
      <c r="F23" s="12">
        <v>0</v>
      </c>
      <c r="G23" s="29"/>
      <c r="H23" s="29">
        <f t="shared" si="0"/>
        <v>0</v>
      </c>
      <c r="I23" s="12">
        <v>0</v>
      </c>
      <c r="K23" s="12">
        <v>0</v>
      </c>
      <c r="M23" s="29">
        <f t="shared" si="1"/>
        <v>0</v>
      </c>
      <c r="N23" s="12">
        <v>0</v>
      </c>
    </row>
    <row r="24" spans="1:14" ht="12.75">
      <c r="A24" s="12">
        <v>5</v>
      </c>
      <c r="B24" s="28">
        <v>6</v>
      </c>
      <c r="C24" s="29">
        <f t="shared" si="2"/>
        <v>11</v>
      </c>
      <c r="D24" s="12">
        <v>11</v>
      </c>
      <c r="F24" s="12">
        <v>0</v>
      </c>
      <c r="G24" s="29"/>
      <c r="H24" s="29">
        <f t="shared" si="0"/>
        <v>0</v>
      </c>
      <c r="I24" s="12">
        <v>0</v>
      </c>
      <c r="K24" s="12">
        <v>0</v>
      </c>
      <c r="M24" s="29">
        <f t="shared" si="1"/>
        <v>0</v>
      </c>
      <c r="N24" s="12">
        <v>0</v>
      </c>
    </row>
    <row r="25" spans="1:14" ht="12.75">
      <c r="A25" s="12">
        <v>27</v>
      </c>
      <c r="B25" s="28">
        <v>13</v>
      </c>
      <c r="C25" s="29">
        <f t="shared" si="2"/>
        <v>40</v>
      </c>
      <c r="D25" s="12">
        <v>40</v>
      </c>
      <c r="F25" s="12">
        <v>0</v>
      </c>
      <c r="G25" s="29"/>
      <c r="H25" s="29">
        <f t="shared" si="0"/>
        <v>0</v>
      </c>
      <c r="I25" s="12">
        <v>0</v>
      </c>
      <c r="K25" s="12">
        <v>0</v>
      </c>
      <c r="M25" s="29">
        <f t="shared" si="1"/>
        <v>0</v>
      </c>
      <c r="N25" s="12">
        <v>0</v>
      </c>
    </row>
    <row r="26" spans="1:14" ht="12.75">
      <c r="A26" s="12">
        <v>1</v>
      </c>
      <c r="B26" s="28">
        <v>1</v>
      </c>
      <c r="C26" s="29">
        <f t="shared" si="2"/>
        <v>2</v>
      </c>
      <c r="D26" s="12">
        <v>2</v>
      </c>
      <c r="F26" s="12">
        <v>0</v>
      </c>
      <c r="G26" s="29"/>
      <c r="H26" s="29">
        <f t="shared" si="0"/>
        <v>0</v>
      </c>
      <c r="I26" s="12">
        <v>0</v>
      </c>
      <c r="K26" s="12">
        <v>0</v>
      </c>
      <c r="M26" s="29">
        <f t="shared" si="1"/>
        <v>0</v>
      </c>
      <c r="N26" s="12">
        <v>0</v>
      </c>
    </row>
    <row r="27" spans="1:14" ht="12.75">
      <c r="A27" s="12">
        <v>0</v>
      </c>
      <c r="B27" s="28"/>
      <c r="C27" s="29">
        <f t="shared" si="2"/>
        <v>0</v>
      </c>
      <c r="D27" s="12">
        <v>0</v>
      </c>
      <c r="F27" s="12">
        <v>0</v>
      </c>
      <c r="G27" s="29"/>
      <c r="H27" s="29">
        <f t="shared" si="0"/>
        <v>0</v>
      </c>
      <c r="I27" s="12">
        <v>0</v>
      </c>
      <c r="K27" s="12">
        <v>0</v>
      </c>
      <c r="M27" s="29">
        <f t="shared" si="1"/>
        <v>0</v>
      </c>
      <c r="N27" s="12">
        <v>0</v>
      </c>
    </row>
    <row r="28" spans="1:14" ht="12.75">
      <c r="A28" s="12">
        <v>4</v>
      </c>
      <c r="B28" s="28">
        <v>6</v>
      </c>
      <c r="C28" s="29">
        <f t="shared" si="2"/>
        <v>10</v>
      </c>
      <c r="D28" s="12">
        <v>10</v>
      </c>
      <c r="F28" s="12">
        <v>4</v>
      </c>
      <c r="G28" s="29">
        <v>6</v>
      </c>
      <c r="H28" s="29">
        <f t="shared" si="0"/>
        <v>10</v>
      </c>
      <c r="I28" s="12">
        <v>10</v>
      </c>
      <c r="K28" s="12">
        <v>3</v>
      </c>
      <c r="L28" s="30">
        <v>6</v>
      </c>
      <c r="M28" s="29">
        <f t="shared" si="1"/>
        <v>9</v>
      </c>
      <c r="N28" s="12">
        <v>9</v>
      </c>
    </row>
    <row r="29" spans="1:14" ht="12.75">
      <c r="A29" s="12">
        <v>0</v>
      </c>
      <c r="B29" s="28"/>
      <c r="C29" s="29">
        <f t="shared" si="2"/>
        <v>0</v>
      </c>
      <c r="D29" s="12">
        <v>0</v>
      </c>
      <c r="F29" s="12">
        <v>0</v>
      </c>
      <c r="G29" s="29"/>
      <c r="H29" s="29">
        <f t="shared" si="0"/>
        <v>0</v>
      </c>
      <c r="I29" s="12">
        <v>0</v>
      </c>
      <c r="K29" s="12">
        <v>0</v>
      </c>
      <c r="M29" s="29">
        <f t="shared" si="1"/>
        <v>0</v>
      </c>
      <c r="N29" s="12">
        <v>0</v>
      </c>
    </row>
    <row r="30" spans="1:14" ht="12.75">
      <c r="A30" s="12">
        <v>0</v>
      </c>
      <c r="B30" s="28"/>
      <c r="C30" s="29">
        <f t="shared" si="2"/>
        <v>0</v>
      </c>
      <c r="D30" s="12">
        <v>0</v>
      </c>
      <c r="F30" s="12">
        <v>0</v>
      </c>
      <c r="G30" s="29"/>
      <c r="H30" s="29">
        <f t="shared" si="0"/>
        <v>0</v>
      </c>
      <c r="I30" s="12">
        <v>0</v>
      </c>
      <c r="K30" s="12">
        <v>0</v>
      </c>
      <c r="M30" s="29">
        <f t="shared" si="1"/>
        <v>0</v>
      </c>
      <c r="N30" s="12">
        <v>0</v>
      </c>
    </row>
    <row r="31" spans="1:14" ht="12.75">
      <c r="A31" s="12">
        <v>0</v>
      </c>
      <c r="B31" s="28"/>
      <c r="C31" s="29">
        <f t="shared" si="2"/>
        <v>0</v>
      </c>
      <c r="D31" s="12">
        <v>0</v>
      </c>
      <c r="F31" s="12">
        <v>0</v>
      </c>
      <c r="G31" s="29"/>
      <c r="H31" s="29">
        <f t="shared" si="0"/>
        <v>0</v>
      </c>
      <c r="I31" s="12">
        <v>0</v>
      </c>
      <c r="K31" s="12">
        <v>0</v>
      </c>
      <c r="M31" s="29">
        <f t="shared" si="1"/>
        <v>0</v>
      </c>
      <c r="N31" s="12">
        <v>0</v>
      </c>
    </row>
    <row r="32" spans="1:14" ht="12.75">
      <c r="A32" s="12">
        <v>2</v>
      </c>
      <c r="B32" s="28">
        <v>1</v>
      </c>
      <c r="C32" s="29">
        <f t="shared" si="2"/>
        <v>3</v>
      </c>
      <c r="D32" s="12">
        <v>3</v>
      </c>
      <c r="F32" s="12">
        <v>1</v>
      </c>
      <c r="G32" s="29">
        <v>1</v>
      </c>
      <c r="H32" s="29">
        <f t="shared" si="0"/>
        <v>2</v>
      </c>
      <c r="I32" s="12">
        <v>2</v>
      </c>
      <c r="K32" s="12">
        <v>1</v>
      </c>
      <c r="L32" s="30">
        <v>1</v>
      </c>
      <c r="M32" s="29">
        <f t="shared" si="1"/>
        <v>2</v>
      </c>
      <c r="N32" s="12">
        <v>2</v>
      </c>
    </row>
    <row r="33" spans="1:14" ht="12.75">
      <c r="A33" s="12">
        <v>2</v>
      </c>
      <c r="B33" s="28">
        <v>1</v>
      </c>
      <c r="C33" s="29">
        <f t="shared" si="2"/>
        <v>3</v>
      </c>
      <c r="D33" s="12">
        <v>3</v>
      </c>
      <c r="F33" s="12">
        <v>1</v>
      </c>
      <c r="G33" s="29">
        <v>1</v>
      </c>
      <c r="H33" s="29">
        <f t="shared" si="0"/>
        <v>2</v>
      </c>
      <c r="I33" s="12">
        <v>2</v>
      </c>
      <c r="K33" s="12">
        <v>1</v>
      </c>
      <c r="L33" s="30">
        <v>1</v>
      </c>
      <c r="M33" s="29">
        <f t="shared" si="1"/>
        <v>2</v>
      </c>
      <c r="N33" s="12">
        <v>2</v>
      </c>
    </row>
    <row r="34" spans="1:14" ht="12.75">
      <c r="A34" s="12">
        <v>0</v>
      </c>
      <c r="B34" s="28"/>
      <c r="C34" s="29">
        <f t="shared" si="2"/>
        <v>0</v>
      </c>
      <c r="D34" s="12">
        <v>0</v>
      </c>
      <c r="F34" s="12">
        <v>0</v>
      </c>
      <c r="G34" s="29"/>
      <c r="H34" s="29">
        <f t="shared" si="0"/>
        <v>0</v>
      </c>
      <c r="I34" s="12">
        <v>0</v>
      </c>
      <c r="K34" s="12">
        <v>0</v>
      </c>
      <c r="M34" s="29">
        <f t="shared" si="1"/>
        <v>0</v>
      </c>
      <c r="N34" s="12">
        <v>0</v>
      </c>
    </row>
    <row r="35" spans="1:14" ht="12.75">
      <c r="A35" s="12">
        <v>0</v>
      </c>
      <c r="B35" s="28"/>
      <c r="C35" s="29">
        <f t="shared" si="2"/>
        <v>0</v>
      </c>
      <c r="D35" s="12">
        <v>0</v>
      </c>
      <c r="F35" s="12">
        <v>0</v>
      </c>
      <c r="G35" s="29"/>
      <c r="H35" s="29">
        <f t="shared" si="0"/>
        <v>0</v>
      </c>
      <c r="I35" s="12">
        <v>0</v>
      </c>
      <c r="K35" s="12">
        <v>0</v>
      </c>
      <c r="M35" s="29">
        <f t="shared" si="1"/>
        <v>0</v>
      </c>
      <c r="N35" s="12">
        <v>0</v>
      </c>
    </row>
    <row r="36" spans="1:14" ht="12.75">
      <c r="A36" s="12">
        <v>0</v>
      </c>
      <c r="B36" s="28"/>
      <c r="C36" s="29">
        <f t="shared" si="2"/>
        <v>0</v>
      </c>
      <c r="D36" s="12">
        <v>0</v>
      </c>
      <c r="F36" s="12">
        <v>0</v>
      </c>
      <c r="G36" s="29"/>
      <c r="H36" s="29">
        <f t="shared" si="0"/>
        <v>0</v>
      </c>
      <c r="I36" s="12">
        <v>0</v>
      </c>
      <c r="K36" s="12">
        <v>0</v>
      </c>
      <c r="M36" s="29">
        <f t="shared" si="1"/>
        <v>0</v>
      </c>
      <c r="N36" s="12">
        <v>0</v>
      </c>
    </row>
    <row r="37" spans="1:14" ht="12.75">
      <c r="A37" s="12">
        <v>3</v>
      </c>
      <c r="B37" s="28"/>
      <c r="C37" s="29">
        <f t="shared" si="2"/>
        <v>3</v>
      </c>
      <c r="D37" s="12">
        <v>3</v>
      </c>
      <c r="F37" s="12">
        <v>0</v>
      </c>
      <c r="G37" s="29"/>
      <c r="H37" s="29">
        <f t="shared" si="0"/>
        <v>0</v>
      </c>
      <c r="I37" s="12">
        <v>0</v>
      </c>
      <c r="K37" s="12">
        <v>0</v>
      </c>
      <c r="M37" s="29">
        <f t="shared" si="1"/>
        <v>0</v>
      </c>
      <c r="N37" s="12">
        <v>0</v>
      </c>
    </row>
    <row r="38" spans="1:14" ht="12.75">
      <c r="A38" s="12">
        <v>3</v>
      </c>
      <c r="B38" s="28"/>
      <c r="C38" s="29">
        <f t="shared" si="2"/>
        <v>3</v>
      </c>
      <c r="D38" s="12">
        <v>3</v>
      </c>
      <c r="F38" s="12">
        <v>0</v>
      </c>
      <c r="G38" s="29"/>
      <c r="H38" s="29">
        <f t="shared" si="0"/>
        <v>0</v>
      </c>
      <c r="I38" s="12">
        <v>0</v>
      </c>
      <c r="K38" s="12">
        <v>0</v>
      </c>
      <c r="M38" s="29">
        <f t="shared" si="1"/>
        <v>0</v>
      </c>
      <c r="N38" s="12">
        <v>0</v>
      </c>
    </row>
    <row r="39" spans="1:14" ht="12.75">
      <c r="A39" s="12">
        <v>0</v>
      </c>
      <c r="B39" s="28"/>
      <c r="C39" s="29">
        <f t="shared" si="2"/>
        <v>0</v>
      </c>
      <c r="D39" s="12">
        <v>0</v>
      </c>
      <c r="F39" s="12">
        <v>0</v>
      </c>
      <c r="G39" s="29"/>
      <c r="H39" s="29">
        <f t="shared" si="0"/>
        <v>0</v>
      </c>
      <c r="I39" s="12">
        <v>0</v>
      </c>
      <c r="K39" s="12">
        <v>0</v>
      </c>
      <c r="M39" s="29">
        <f t="shared" si="1"/>
        <v>0</v>
      </c>
      <c r="N39" s="12">
        <v>0</v>
      </c>
    </row>
    <row r="40" spans="1:14" ht="12.75">
      <c r="A40" s="12">
        <v>0</v>
      </c>
      <c r="B40" s="28"/>
      <c r="C40" s="29">
        <f t="shared" si="2"/>
        <v>0</v>
      </c>
      <c r="D40" s="12">
        <v>0</v>
      </c>
      <c r="F40" s="12">
        <v>0</v>
      </c>
      <c r="G40" s="29"/>
      <c r="H40" s="29">
        <f t="shared" si="0"/>
        <v>0</v>
      </c>
      <c r="I40" s="12">
        <v>0</v>
      </c>
      <c r="K40" s="12">
        <v>0</v>
      </c>
      <c r="M40" s="29">
        <f t="shared" si="1"/>
        <v>0</v>
      </c>
      <c r="N40" s="12">
        <v>0</v>
      </c>
    </row>
    <row r="41" spans="1:14" ht="12.75">
      <c r="A41" s="12">
        <v>0</v>
      </c>
      <c r="B41" s="28"/>
      <c r="C41" s="29">
        <f t="shared" si="2"/>
        <v>0</v>
      </c>
      <c r="D41" s="12">
        <v>0</v>
      </c>
      <c r="F41" s="12">
        <v>0</v>
      </c>
      <c r="G41" s="29"/>
      <c r="H41" s="29">
        <f t="shared" si="0"/>
        <v>0</v>
      </c>
      <c r="I41" s="12">
        <v>0</v>
      </c>
      <c r="K41" s="12">
        <v>0</v>
      </c>
      <c r="M41" s="29">
        <f t="shared" si="1"/>
        <v>0</v>
      </c>
      <c r="N41" s="12">
        <v>0</v>
      </c>
    </row>
    <row r="42" spans="1:14" ht="12.75">
      <c r="A42" s="12">
        <v>0</v>
      </c>
      <c r="B42" s="28"/>
      <c r="C42" s="29">
        <f t="shared" si="2"/>
        <v>0</v>
      </c>
      <c r="D42" s="12">
        <v>0</v>
      </c>
      <c r="F42" s="12">
        <v>0</v>
      </c>
      <c r="G42" s="29"/>
      <c r="H42" s="29">
        <f t="shared" si="0"/>
        <v>0</v>
      </c>
      <c r="I42" s="12">
        <v>0</v>
      </c>
      <c r="K42" s="12">
        <v>0</v>
      </c>
      <c r="M42" s="29">
        <f t="shared" si="1"/>
        <v>0</v>
      </c>
      <c r="N42" s="12">
        <v>0</v>
      </c>
    </row>
    <row r="43" spans="1:14" ht="12.75">
      <c r="A43" s="12">
        <v>0</v>
      </c>
      <c r="B43" s="28"/>
      <c r="C43" s="29">
        <f t="shared" si="2"/>
        <v>0</v>
      </c>
      <c r="D43" s="12">
        <v>0</v>
      </c>
      <c r="F43" s="12">
        <v>0</v>
      </c>
      <c r="G43" s="29"/>
      <c r="H43" s="29">
        <f t="shared" si="0"/>
        <v>0</v>
      </c>
      <c r="I43" s="12">
        <v>0</v>
      </c>
      <c r="K43" s="12">
        <v>0</v>
      </c>
      <c r="M43" s="29">
        <f t="shared" si="1"/>
        <v>0</v>
      </c>
      <c r="N43" s="12">
        <v>0</v>
      </c>
    </row>
    <row r="44" spans="1:14" ht="12.75">
      <c r="A44" s="12">
        <v>0</v>
      </c>
      <c r="B44" s="28"/>
      <c r="C44" s="29">
        <f t="shared" si="2"/>
        <v>0</v>
      </c>
      <c r="D44" s="12">
        <v>0</v>
      </c>
      <c r="F44" s="12">
        <v>0</v>
      </c>
      <c r="G44" s="29"/>
      <c r="H44" s="29">
        <f t="shared" si="0"/>
        <v>0</v>
      </c>
      <c r="I44" s="12">
        <v>0</v>
      </c>
      <c r="K44" s="12">
        <v>0</v>
      </c>
      <c r="M44" s="29">
        <f t="shared" si="1"/>
        <v>0</v>
      </c>
      <c r="N44" s="12">
        <v>0</v>
      </c>
    </row>
    <row r="45" spans="1:14" ht="12.75">
      <c r="A45" s="12">
        <v>0</v>
      </c>
      <c r="B45" s="28"/>
      <c r="C45" s="29">
        <f t="shared" si="2"/>
        <v>0</v>
      </c>
      <c r="D45" s="12">
        <v>0</v>
      </c>
      <c r="F45" s="12">
        <v>0</v>
      </c>
      <c r="G45" s="29"/>
      <c r="H45" s="29">
        <f t="shared" si="0"/>
        <v>0</v>
      </c>
      <c r="I45" s="12">
        <v>0</v>
      </c>
      <c r="K45" s="12">
        <v>0</v>
      </c>
      <c r="M45" s="29">
        <f t="shared" si="1"/>
        <v>0</v>
      </c>
      <c r="N45" s="12">
        <v>0</v>
      </c>
    </row>
    <row r="46" spans="1:14" ht="12.75">
      <c r="A46" s="12">
        <v>0</v>
      </c>
      <c r="B46" s="28"/>
      <c r="C46" s="29">
        <f t="shared" si="2"/>
        <v>0</v>
      </c>
      <c r="D46" s="12">
        <v>0</v>
      </c>
      <c r="F46" s="12">
        <v>0</v>
      </c>
      <c r="G46" s="29"/>
      <c r="H46" s="29">
        <f t="shared" si="0"/>
        <v>0</v>
      </c>
      <c r="I46" s="12">
        <v>0</v>
      </c>
      <c r="K46" s="12">
        <v>0</v>
      </c>
      <c r="M46" s="29">
        <f t="shared" si="1"/>
        <v>0</v>
      </c>
      <c r="N46" s="12">
        <v>0</v>
      </c>
    </row>
    <row r="47" spans="1:14" ht="12.75">
      <c r="A47" s="12">
        <v>0</v>
      </c>
      <c r="B47" s="28"/>
      <c r="C47" s="29">
        <f t="shared" si="2"/>
        <v>0</v>
      </c>
      <c r="D47" s="12">
        <v>0</v>
      </c>
      <c r="F47" s="12">
        <v>0</v>
      </c>
      <c r="G47" s="29"/>
      <c r="H47" s="29">
        <f t="shared" si="0"/>
        <v>0</v>
      </c>
      <c r="I47" s="12">
        <v>0</v>
      </c>
      <c r="K47" s="12">
        <v>0</v>
      </c>
      <c r="M47" s="29">
        <f t="shared" si="1"/>
        <v>0</v>
      </c>
      <c r="N47" s="12">
        <v>0</v>
      </c>
    </row>
    <row r="48" spans="1:14" ht="12.75">
      <c r="A48" s="12">
        <v>224</v>
      </c>
      <c r="B48" s="28">
        <v>86</v>
      </c>
      <c r="C48" s="29">
        <f t="shared" si="2"/>
        <v>310</v>
      </c>
      <c r="D48" s="12">
        <v>310</v>
      </c>
      <c r="F48" s="12">
        <v>174</v>
      </c>
      <c r="G48" s="29">
        <v>60</v>
      </c>
      <c r="H48" s="29">
        <f t="shared" si="0"/>
        <v>234</v>
      </c>
      <c r="I48" s="12">
        <v>234</v>
      </c>
      <c r="K48" s="12">
        <v>151</v>
      </c>
      <c r="L48" s="30">
        <v>49</v>
      </c>
      <c r="M48" s="29">
        <f t="shared" si="1"/>
        <v>200</v>
      </c>
      <c r="N48" s="12">
        <v>200</v>
      </c>
    </row>
    <row r="49" spans="1:14" ht="12.75">
      <c r="A49" s="12">
        <v>46</v>
      </c>
      <c r="B49" s="28">
        <v>24</v>
      </c>
      <c r="C49" s="29">
        <f t="shared" si="2"/>
        <v>70</v>
      </c>
      <c r="D49" s="12">
        <v>70</v>
      </c>
      <c r="F49" s="12">
        <v>1</v>
      </c>
      <c r="G49" s="29"/>
      <c r="H49" s="29">
        <f t="shared" si="0"/>
        <v>1</v>
      </c>
      <c r="I49" s="12">
        <v>1</v>
      </c>
      <c r="K49" s="12">
        <v>1</v>
      </c>
      <c r="L49" s="30"/>
      <c r="M49" s="29">
        <f t="shared" si="1"/>
        <v>1</v>
      </c>
      <c r="N49" s="12">
        <v>1</v>
      </c>
    </row>
    <row r="50" spans="1:14" ht="12.75">
      <c r="A50" s="12">
        <v>46</v>
      </c>
      <c r="B50" s="28">
        <v>23</v>
      </c>
      <c r="C50" s="29">
        <f t="shared" si="2"/>
        <v>69</v>
      </c>
      <c r="D50" s="12">
        <v>69</v>
      </c>
      <c r="F50" s="12">
        <v>1</v>
      </c>
      <c r="G50" s="29"/>
      <c r="H50" s="29">
        <f t="shared" si="0"/>
        <v>1</v>
      </c>
      <c r="I50" s="12">
        <v>1</v>
      </c>
      <c r="K50" s="12">
        <v>1</v>
      </c>
      <c r="L50" s="30"/>
      <c r="M50" s="29">
        <f t="shared" si="1"/>
        <v>1</v>
      </c>
      <c r="N50" s="12">
        <v>1</v>
      </c>
    </row>
    <row r="51" spans="1:14" ht="12.75">
      <c r="A51" s="12">
        <v>17</v>
      </c>
      <c r="B51" s="28">
        <v>7</v>
      </c>
      <c r="C51" s="29">
        <f t="shared" si="2"/>
        <v>24</v>
      </c>
      <c r="D51" s="12">
        <v>24</v>
      </c>
      <c r="F51" s="12">
        <v>0</v>
      </c>
      <c r="G51" s="29"/>
      <c r="H51" s="29">
        <f t="shared" si="0"/>
        <v>0</v>
      </c>
      <c r="I51" s="12">
        <v>0</v>
      </c>
      <c r="K51" s="12">
        <v>0</v>
      </c>
      <c r="M51" s="29">
        <f t="shared" si="1"/>
        <v>0</v>
      </c>
      <c r="N51" s="12">
        <v>0</v>
      </c>
    </row>
    <row r="52" spans="1:14" ht="12.75">
      <c r="A52" s="12">
        <v>46</v>
      </c>
      <c r="B52" s="28">
        <v>23</v>
      </c>
      <c r="C52" s="29">
        <f t="shared" si="2"/>
        <v>69</v>
      </c>
      <c r="D52" s="12">
        <v>69</v>
      </c>
      <c r="F52" s="12">
        <v>0</v>
      </c>
      <c r="G52" s="29"/>
      <c r="H52" s="29">
        <f t="shared" si="0"/>
        <v>0</v>
      </c>
      <c r="I52" s="12">
        <v>0</v>
      </c>
      <c r="K52" s="12">
        <v>0</v>
      </c>
      <c r="M52" s="29">
        <f t="shared" si="1"/>
        <v>0</v>
      </c>
      <c r="N52" s="12">
        <v>0</v>
      </c>
    </row>
    <row r="53" spans="1:14" ht="12.75">
      <c r="A53" s="12">
        <v>24</v>
      </c>
      <c r="B53" s="28">
        <v>19</v>
      </c>
      <c r="C53" s="29">
        <f t="shared" si="2"/>
        <v>43</v>
      </c>
      <c r="D53" s="12">
        <v>43</v>
      </c>
      <c r="F53" s="12">
        <v>0</v>
      </c>
      <c r="G53" s="29"/>
      <c r="H53" s="29">
        <f t="shared" si="0"/>
        <v>0</v>
      </c>
      <c r="I53" s="12">
        <v>0</v>
      </c>
      <c r="K53" s="12">
        <v>0</v>
      </c>
      <c r="M53" s="29">
        <f t="shared" si="1"/>
        <v>0</v>
      </c>
      <c r="N53" s="12">
        <v>0</v>
      </c>
    </row>
    <row r="54" spans="1:14" ht="12.75">
      <c r="A54" s="12">
        <v>0</v>
      </c>
      <c r="B54" s="28"/>
      <c r="C54" s="29">
        <f t="shared" si="2"/>
        <v>0</v>
      </c>
      <c r="D54" s="12">
        <v>0</v>
      </c>
      <c r="F54" s="12">
        <v>0</v>
      </c>
      <c r="G54" s="29"/>
      <c r="H54" s="29">
        <f t="shared" si="0"/>
        <v>0</v>
      </c>
      <c r="I54" s="12">
        <v>0</v>
      </c>
      <c r="K54" s="12">
        <v>0</v>
      </c>
      <c r="M54" s="29">
        <f t="shared" si="1"/>
        <v>0</v>
      </c>
      <c r="N54" s="12">
        <v>0</v>
      </c>
    </row>
    <row r="55" spans="1:14" ht="12.75">
      <c r="A55" s="12">
        <v>32</v>
      </c>
      <c r="B55" s="28">
        <v>10</v>
      </c>
      <c r="C55" s="29">
        <f t="shared" si="2"/>
        <v>42</v>
      </c>
      <c r="D55" s="12">
        <v>42</v>
      </c>
      <c r="F55" s="12">
        <v>1</v>
      </c>
      <c r="G55" s="29"/>
      <c r="H55" s="29">
        <f t="shared" si="0"/>
        <v>1</v>
      </c>
      <c r="I55" s="12">
        <v>1</v>
      </c>
      <c r="K55" s="12">
        <v>0</v>
      </c>
      <c r="M55" s="29">
        <f t="shared" si="1"/>
        <v>0</v>
      </c>
      <c r="N55" s="12">
        <v>0</v>
      </c>
    </row>
    <row r="56" spans="1:14" ht="12.75">
      <c r="A56" s="12">
        <v>47475</v>
      </c>
      <c r="B56" s="28">
        <v>36138</v>
      </c>
      <c r="C56" s="29">
        <f t="shared" si="2"/>
        <v>83613</v>
      </c>
      <c r="D56" s="12">
        <v>83613</v>
      </c>
      <c r="F56" s="12">
        <v>33077</v>
      </c>
      <c r="G56" s="29">
        <v>22144</v>
      </c>
      <c r="H56" s="29">
        <f t="shared" si="0"/>
        <v>55221</v>
      </c>
      <c r="I56" s="12">
        <v>55221</v>
      </c>
      <c r="K56" s="12">
        <v>29234</v>
      </c>
      <c r="L56" s="30">
        <v>19941</v>
      </c>
      <c r="M56" s="29">
        <f t="shared" si="1"/>
        <v>49175</v>
      </c>
      <c r="N56" s="12">
        <v>49175</v>
      </c>
    </row>
    <row r="57" spans="1:14" ht="12.75">
      <c r="A57" s="12">
        <v>263</v>
      </c>
      <c r="B57" s="28">
        <v>898</v>
      </c>
      <c r="C57" s="29">
        <f t="shared" si="2"/>
        <v>1161</v>
      </c>
      <c r="D57" s="12">
        <v>1161</v>
      </c>
      <c r="F57" s="12">
        <v>103</v>
      </c>
      <c r="G57" s="29">
        <v>257</v>
      </c>
      <c r="H57" s="29">
        <f t="shared" si="0"/>
        <v>360</v>
      </c>
      <c r="I57" s="12">
        <v>360</v>
      </c>
      <c r="K57" s="12">
        <v>77</v>
      </c>
      <c r="L57" s="30">
        <v>219</v>
      </c>
      <c r="M57" s="29">
        <f t="shared" si="1"/>
        <v>296</v>
      </c>
      <c r="N57" s="12">
        <v>296</v>
      </c>
    </row>
    <row r="58" spans="1:14" ht="12.75">
      <c r="A58" s="12">
        <v>0</v>
      </c>
      <c r="B58" s="28"/>
      <c r="C58" s="29">
        <f t="shared" si="2"/>
        <v>0</v>
      </c>
      <c r="D58" s="12">
        <v>0</v>
      </c>
      <c r="F58" s="12">
        <v>0</v>
      </c>
      <c r="G58" s="29"/>
      <c r="H58" s="29">
        <f t="shared" si="0"/>
        <v>0</v>
      </c>
      <c r="I58" s="12">
        <v>0</v>
      </c>
      <c r="K58" s="12">
        <v>0</v>
      </c>
      <c r="M58" s="29">
        <f t="shared" si="1"/>
        <v>0</v>
      </c>
      <c r="N58" s="12">
        <v>0</v>
      </c>
    </row>
    <row r="59" spans="1:14" ht="12.75">
      <c r="A59" s="12">
        <v>0</v>
      </c>
      <c r="B59" s="28"/>
      <c r="C59" s="29">
        <f t="shared" si="2"/>
        <v>0</v>
      </c>
      <c r="D59" s="12">
        <v>0</v>
      </c>
      <c r="F59" s="12">
        <v>0</v>
      </c>
      <c r="G59" s="29"/>
      <c r="H59" s="29">
        <f t="shared" si="0"/>
        <v>0</v>
      </c>
      <c r="I59" s="12">
        <v>0</v>
      </c>
      <c r="K59" s="12">
        <v>0</v>
      </c>
      <c r="M59" s="29">
        <f t="shared" si="1"/>
        <v>0</v>
      </c>
      <c r="N59" s="12">
        <v>0</v>
      </c>
    </row>
    <row r="60" spans="1:14" ht="12.75">
      <c r="A60" s="12">
        <v>1</v>
      </c>
      <c r="B60" s="28">
        <v>2</v>
      </c>
      <c r="C60" s="29">
        <f t="shared" si="2"/>
        <v>3</v>
      </c>
      <c r="D60" s="12">
        <v>3</v>
      </c>
      <c r="F60" s="12">
        <v>1</v>
      </c>
      <c r="G60" s="29">
        <v>2</v>
      </c>
      <c r="H60" s="29">
        <f t="shared" si="0"/>
        <v>3</v>
      </c>
      <c r="I60" s="12">
        <v>3</v>
      </c>
      <c r="K60" s="12">
        <v>1</v>
      </c>
      <c r="L60" s="30">
        <v>2</v>
      </c>
      <c r="M60" s="29">
        <f t="shared" si="1"/>
        <v>3</v>
      </c>
      <c r="N60" s="12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ZavEpid</dc:creator>
  <cp:keywords/>
  <dc:description/>
  <cp:lastModifiedBy>S_EPD</cp:lastModifiedBy>
  <cp:lastPrinted>2010-04-26T12:37:13Z</cp:lastPrinted>
  <dcterms:created xsi:type="dcterms:W3CDTF">2006-03-01T06:47:04Z</dcterms:created>
  <dcterms:modified xsi:type="dcterms:W3CDTF">2010-04-26T12:37:19Z</dcterms:modified>
  <cp:category/>
  <cp:version/>
  <cp:contentType/>
  <cp:contentStatus/>
</cp:coreProperties>
</file>