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<sst xmlns="http://schemas.openxmlformats.org/spreadsheetml/2006/main" count="202" uniqueCount="85">
  <si>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</si>
  <si>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</si>
  <si>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</si>
  <si>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</si>
  <si>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</si>
  <si>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</si>
  <si>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</si>
  <si>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</si>
  <si>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Острый паралитический полиомиелит</t>
  </si>
  <si>
    <t>Острые вялые параличи</t>
  </si>
  <si>
    <t>Дифтерия</t>
  </si>
  <si>
    <t>Коклюш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</si>
  <si>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</si>
  <si>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</si>
  <si>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</si>
  <si>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</si>
  <si>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</si>
  <si>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</si>
  <si>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Бруцеллез, впервые выявленный</t>
  </si>
  <si>
    <t>Геморрагические лихорадки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</si>
  <si>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</si>
  <si>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</si>
  <si>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</si>
  <si>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</si>
  <si>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</si>
  <si>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Риккетсиозы</t>
  </si>
  <si>
    <t>болезнь Брилля</t>
  </si>
  <si>
    <t>лихорадка Ку</t>
  </si>
  <si>
    <t>сибирский клещевой тиф</t>
  </si>
  <si>
    <t>Педикулез</t>
  </si>
  <si>
    <t xml:space="preserve">Болезнь, вызванная вирусом иммуннодефицита человека </t>
  </si>
  <si>
    <t>Бессимптомный инфекционный статус, вызванный вирусом иммунодефицита человека (ВИЧ)</t>
  </si>
  <si>
    <t>Острые инфекции верхних дыхательных путей множественной или неуточненной локализации</t>
  </si>
  <si>
    <t>Грипп</t>
  </si>
  <si>
    <t>Малярия впервые выявленная</t>
  </si>
  <si>
    <t>Поствакцинальные осложнения</t>
  </si>
  <si>
    <t>Трихинеллез</t>
  </si>
  <si>
    <t>всего</t>
  </si>
  <si>
    <t>ОКИ, вызванные установленными возбудителями</t>
  </si>
  <si>
    <t>Хронические вирусные гепатиты (впервые установленные) - всего</t>
  </si>
  <si>
    <t>на 100 тыс.</t>
  </si>
  <si>
    <t>в том числе туберкулез органов дыхания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</si>
  <si>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</si>
  <si>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</si>
  <si>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</si>
  <si>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</si>
  <si>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</si>
  <si>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него ассоциированный с вакциной</t>
  </si>
  <si>
    <t>из них: энтеровирусный менингит</t>
  </si>
  <si>
    <t>Острые вирусные гепатиты – всего</t>
  </si>
  <si>
    <t>из них: острый гепатит А</t>
  </si>
  <si>
    <t>из них: хронический гепатит В</t>
  </si>
  <si>
    <t>из нее: генерализованные формы</t>
  </si>
  <si>
    <t xml:space="preserve">     из них:лихорадка Западного Нила</t>
  </si>
  <si>
    <t>из них: эпидемический сыпной тиф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</si>
  <si>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</si>
  <si>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</si>
  <si>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</si>
  <si>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</si>
  <si>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- 2 сл.</t>
  </si>
  <si>
    <t>=</t>
  </si>
  <si>
    <t>- 1 сл.</t>
  </si>
  <si>
    <t>+ 3 сл.</t>
  </si>
  <si>
    <t>- 3 сл.</t>
  </si>
  <si>
    <t xml:space="preserve">ОКИ, вызван. неустановлен. возбудителями </t>
  </si>
  <si>
    <t>Пневмония (внебольничная)</t>
  </si>
  <si>
    <t xml:space="preserve"> + 1 сл.</t>
  </si>
  <si>
    <t>-231сл.</t>
  </si>
  <si>
    <t>-187сл.</t>
  </si>
  <si>
    <t xml:space="preserve">   Крымская геморрагическая лихорадка</t>
  </si>
  <si>
    <t>геморрагические лихорадки  с почечным синдромом</t>
  </si>
  <si>
    <t>+ 4 сл.</t>
  </si>
  <si>
    <t xml:space="preserve"> + 3 сл.</t>
  </si>
  <si>
    <t>+ 7 сл.</t>
  </si>
  <si>
    <t>- 4 сл.</t>
  </si>
  <si>
    <t>+ 5 сл.</t>
  </si>
  <si>
    <t>-1 сл.</t>
  </si>
  <si>
    <t>+12сл.</t>
  </si>
  <si>
    <t>+ 8 сл.</t>
  </si>
  <si>
    <t>+17 сл.</t>
  </si>
  <si>
    <t>+14сл.</t>
  </si>
  <si>
    <t>+11сл.</t>
  </si>
  <si>
    <t>+ 9сл.</t>
  </si>
  <si>
    <t>-581сл.</t>
  </si>
  <si>
    <r>
      <t>Сведения об инфекционной и паразитарной заболеваемости в Костромской области за</t>
    </r>
    <r>
      <rPr>
        <b/>
        <sz val="10"/>
        <color indexed="8"/>
        <rFont val="Times New Roman"/>
        <family val="1"/>
      </rPr>
      <t xml:space="preserve"> январь-октябрь </t>
    </r>
    <r>
      <rPr>
        <sz val="10"/>
        <color indexed="8"/>
        <rFont val="Times New Roman"/>
        <family val="1"/>
      </rPr>
      <t xml:space="preserve">2012-11гг.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</si>
</sst>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 horizontal="left" vertical="top" wrapText="1" indent="1"/>
    </xf>
    <xf numFmtId="0" fontId="47" fillId="0" borderId="0" xfId="0" applyFont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 indent="1"/>
    </xf>
    <xf numFmtId="0" fontId="47" fillId="0" borderId="11" xfId="0" applyFont="1" applyFill="1" applyBorder="1" applyAlignment="1">
      <alignment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wrapText="1"/>
    </xf>
    <xf numFmtId="165" fontId="2" fillId="0" borderId="12" xfId="55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top" wrapText="1" indent="2"/>
    </xf>
    <xf numFmtId="0" fontId="47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55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left" vertical="top" wrapText="1" indent="1"/>
    </xf>
    <xf numFmtId="0" fontId="48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47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130" zoomScaleNormal="130" zoomScalePageLayoutView="0" workbookViewId="0" topLeftCell="A34">
      <selection activeCell="M54" sqref="M54"/>
    </sheetView>
  </sheetViews>
  <sheetFormatPr defaultColWidth="9.140625" defaultRowHeight="15"/>
  <cols>
    <col min="1" max="1" width="25.00390625" style="3" customWidth="1"/>
    <col min="2" max="2" width="4.57421875" style="1" customWidth="1"/>
    <col min="3" max="3" width="5.140625" style="1" customWidth="1"/>
    <col min="4" max="4" width="4.421875" style="1" customWidth="1"/>
    <col min="5" max="5" width="6.00390625" style="1" customWidth="1"/>
    <col min="6" max="6" width="4.140625" style="1" customWidth="1"/>
    <col min="7" max="7" width="5.00390625" style="1" customWidth="1"/>
    <col min="8" max="8" width="4.7109375" style="1" customWidth="1"/>
    <col min="9" max="9" width="5.28125" style="1" customWidth="1"/>
    <col min="10" max="10" width="4.8515625" style="1" customWidth="1"/>
    <col min="11" max="11" width="5.57421875" style="1" customWidth="1"/>
    <col min="12" max="12" width="4.57421875" style="1" customWidth="1"/>
    <col min="13" max="13" width="5.00390625" style="0" customWidth="1"/>
    <col min="14" max="14" width="5.57421875" style="0" customWidth="1"/>
    <col min="15" max="15" width="5.28125" style="0" customWidth="1"/>
    <col min="16" max="16" width="5.421875" style="0" customWidth="1"/>
  </cols>
  <sheetData>
    <row r="1" spans="1:16" ht="12" customHeight="1">
      <c r="A1" s="40" t="s">
        <v>84</v>
      </c>
      <c r="B1" s="40"/>
      <c r="C1" s="40"/>
      <c r="D1" s="40"/>
      <c r="E1" s="40"/>
      <c r="F1" s="40"/>
      <c r="G1" s="40"/>
      <c r="H1" s="41"/>
      <c r="I1" s="41"/>
      <c r="J1" s="41"/>
      <c r="K1" s="41"/>
      <c r="L1" s="41"/>
      <c r="M1" s="42"/>
      <c r="N1" s="43"/>
      <c r="O1" s="43"/>
      <c r="P1" s="43"/>
    </row>
    <row r="2" spans="1:16" ht="8.25" customHeight="1">
      <c r="A2" s="44"/>
      <c r="B2" s="45">
        <v>2012</v>
      </c>
      <c r="C2" s="46"/>
      <c r="D2" s="46"/>
      <c r="E2" s="46"/>
      <c r="F2" s="47"/>
      <c r="G2" s="47"/>
      <c r="H2" s="45">
        <v>2011</v>
      </c>
      <c r="I2" s="46"/>
      <c r="J2" s="46"/>
      <c r="K2" s="46"/>
      <c r="L2" s="47"/>
      <c r="M2" s="48"/>
      <c r="N2" s="49" t="s">
        <v>46</v>
      </c>
      <c r="O2" s="49"/>
      <c r="P2" s="50"/>
    </row>
    <row r="3" spans="1:16" ht="20.25" customHeight="1">
      <c r="A3" s="44"/>
      <c r="B3" s="11" t="s">
        <v>37</v>
      </c>
      <c r="C3" s="12" t="s">
        <v>40</v>
      </c>
      <c r="D3" s="12" t="s">
        <v>45</v>
      </c>
      <c r="E3" s="12" t="s">
        <v>40</v>
      </c>
      <c r="F3" s="13" t="s">
        <v>44</v>
      </c>
      <c r="G3" s="14" t="s">
        <v>40</v>
      </c>
      <c r="H3" s="11" t="s">
        <v>37</v>
      </c>
      <c r="I3" s="12" t="s">
        <v>40</v>
      </c>
      <c r="J3" s="12" t="s">
        <v>45</v>
      </c>
      <c r="K3" s="12" t="s">
        <v>40</v>
      </c>
      <c r="L3" s="13" t="s">
        <v>44</v>
      </c>
      <c r="M3" s="12" t="s">
        <v>40</v>
      </c>
      <c r="N3" s="15" t="s">
        <v>37</v>
      </c>
      <c r="O3" s="12" t="s">
        <v>45</v>
      </c>
      <c r="P3" s="13" t="s">
        <v>44</v>
      </c>
    </row>
    <row r="4" spans="1:16" ht="12" customHeight="1">
      <c r="A4" s="5" t="s">
        <v>0</v>
      </c>
      <c r="B4" s="20">
        <v>0</v>
      </c>
      <c r="C4" s="21">
        <f>B4*100/666.391</f>
        <v>0</v>
      </c>
      <c r="D4" s="20">
        <v>0</v>
      </c>
      <c r="E4" s="21">
        <f>D4*100/117.814</f>
        <v>0</v>
      </c>
      <c r="F4" s="22">
        <v>0</v>
      </c>
      <c r="G4" s="4">
        <f>F4*100/98.665</f>
        <v>0</v>
      </c>
      <c r="H4" s="20">
        <v>0</v>
      </c>
      <c r="I4" s="23">
        <f>H4*100/688.331</f>
        <v>0</v>
      </c>
      <c r="J4" s="20">
        <v>0</v>
      </c>
      <c r="K4" s="23">
        <f>J4*100/114.837</f>
        <v>0</v>
      </c>
      <c r="L4" s="20">
        <v>0</v>
      </c>
      <c r="M4" s="23">
        <f>L4*100/98.893</f>
        <v>0</v>
      </c>
      <c r="N4" s="25" t="s">
        <v>43</v>
      </c>
      <c r="O4" s="26" t="s">
        <v>43</v>
      </c>
      <c r="P4" s="26" t="s">
        <v>43</v>
      </c>
    </row>
    <row r="5" spans="1:16" ht="12" customHeight="1">
      <c r="A5" s="5" t="s">
        <v>1</v>
      </c>
      <c r="B5" s="27">
        <v>105</v>
      </c>
      <c r="C5" s="21">
        <f aca="true" t="shared" si="0" ref="C5:C23">B5*100/666.391</f>
        <v>15.756515319084443</v>
      </c>
      <c r="D5" s="20">
        <v>44</v>
      </c>
      <c r="E5" s="21">
        <f aca="true" t="shared" si="1" ref="E5:E23">D5*100/117.814</f>
        <v>37.347004600471934</v>
      </c>
      <c r="F5" s="22">
        <v>44</v>
      </c>
      <c r="G5" s="4">
        <f aca="true" t="shared" si="2" ref="G5:G23">F5*100/98.665</f>
        <v>44.5953478943901</v>
      </c>
      <c r="H5" s="19">
        <v>58</v>
      </c>
      <c r="I5" s="23">
        <f aca="true" t="shared" si="3" ref="I5:I23">H5*100/688.331</f>
        <v>8.426178684382949</v>
      </c>
      <c r="J5" s="18">
        <v>31</v>
      </c>
      <c r="K5" s="23">
        <f aca="true" t="shared" si="4" ref="K5:K23">J5*100/114.837</f>
        <v>26.994783911108787</v>
      </c>
      <c r="L5" s="18">
        <v>30</v>
      </c>
      <c r="M5" s="23">
        <f aca="true" t="shared" si="5" ref="M5:M23">L5*100/98.893</f>
        <v>30.335817499721923</v>
      </c>
      <c r="N5" s="10">
        <f>(C5-I5)/I5</f>
        <v>0.8699479217415025</v>
      </c>
      <c r="O5" s="10">
        <f>(E5-K5)/K5</f>
        <v>0.3834896668723857</v>
      </c>
      <c r="P5" s="10">
        <f>(G5-M5)/M5</f>
        <v>0.4700559131066401</v>
      </c>
    </row>
    <row r="6" spans="1:16" ht="12" customHeight="1">
      <c r="A6" s="5" t="s">
        <v>2</v>
      </c>
      <c r="B6" s="27">
        <v>25</v>
      </c>
      <c r="C6" s="21">
        <f t="shared" si="0"/>
        <v>3.7515512664486765</v>
      </c>
      <c r="D6" s="20">
        <v>10</v>
      </c>
      <c r="E6" s="21">
        <f t="shared" si="1"/>
        <v>8.487955591016348</v>
      </c>
      <c r="F6" s="22">
        <v>10</v>
      </c>
      <c r="G6" s="4">
        <f t="shared" si="2"/>
        <v>10.135306339634115</v>
      </c>
      <c r="H6" s="34">
        <v>50</v>
      </c>
      <c r="I6" s="23">
        <f t="shared" si="3"/>
        <v>7.263947141709439</v>
      </c>
      <c r="J6" s="18">
        <v>5</v>
      </c>
      <c r="K6" s="23">
        <f t="shared" si="4"/>
        <v>4.353997405017546</v>
      </c>
      <c r="L6" s="18">
        <v>2</v>
      </c>
      <c r="M6" s="23">
        <f t="shared" si="5"/>
        <v>2.0223878333147947</v>
      </c>
      <c r="N6" s="10">
        <f>(C6-I6)/I6</f>
        <v>-0.4835381930428232</v>
      </c>
      <c r="O6" s="28" t="s">
        <v>75</v>
      </c>
      <c r="P6" s="25" t="s">
        <v>78</v>
      </c>
    </row>
    <row r="7" spans="1:16" ht="21.75" customHeight="1">
      <c r="A7" s="5" t="s">
        <v>38</v>
      </c>
      <c r="B7" s="19">
        <v>688</v>
      </c>
      <c r="C7" s="21">
        <f t="shared" si="0"/>
        <v>103.24269085266758</v>
      </c>
      <c r="D7" s="18">
        <v>485</v>
      </c>
      <c r="E7" s="21">
        <f t="shared" si="1"/>
        <v>411.6658461642929</v>
      </c>
      <c r="F7" s="24">
        <v>469</v>
      </c>
      <c r="G7" s="4">
        <f t="shared" si="2"/>
        <v>475.34586732884</v>
      </c>
      <c r="H7" s="19">
        <v>455</v>
      </c>
      <c r="I7" s="23">
        <f t="shared" si="3"/>
        <v>66.1019189895559</v>
      </c>
      <c r="J7" s="18">
        <v>264</v>
      </c>
      <c r="K7" s="29">
        <f t="shared" si="4"/>
        <v>229.89106298492646</v>
      </c>
      <c r="L7" s="18">
        <v>260</v>
      </c>
      <c r="M7" s="29">
        <f t="shared" si="5"/>
        <v>262.91041833092333</v>
      </c>
      <c r="N7" s="10">
        <f>(C7-I7)/I7</f>
        <v>0.5618713107100555</v>
      </c>
      <c r="O7" s="10">
        <f>(E7-K7)/K7</f>
        <v>0.7906996506048826</v>
      </c>
      <c r="P7" s="10">
        <f>(G7-M7)/M7</f>
        <v>0.8080145714519603</v>
      </c>
    </row>
    <row r="8" spans="1:16" ht="21.75" customHeight="1">
      <c r="A8" s="5" t="s">
        <v>64</v>
      </c>
      <c r="B8" s="18">
        <v>2205</v>
      </c>
      <c r="C8" s="21">
        <f t="shared" si="0"/>
        <v>330.8868217007733</v>
      </c>
      <c r="D8" s="18">
        <v>1425</v>
      </c>
      <c r="E8" s="21">
        <f t="shared" si="1"/>
        <v>1209.5336717198297</v>
      </c>
      <c r="F8" s="24">
        <v>1371</v>
      </c>
      <c r="G8" s="30">
        <f t="shared" si="2"/>
        <v>1389.5504991638372</v>
      </c>
      <c r="H8" s="20">
        <v>1902</v>
      </c>
      <c r="I8" s="29">
        <f t="shared" si="3"/>
        <v>276.32054927062705</v>
      </c>
      <c r="J8" s="18">
        <v>1256</v>
      </c>
      <c r="K8" s="23">
        <f t="shared" si="4"/>
        <v>1093.7241481404076</v>
      </c>
      <c r="L8" s="18">
        <v>1208</v>
      </c>
      <c r="M8" s="29">
        <f t="shared" si="5"/>
        <v>1221.522251322136</v>
      </c>
      <c r="N8" s="10">
        <f>(C8-I8)/I8</f>
        <v>0.19747453663572548</v>
      </c>
      <c r="O8" s="10">
        <f>(E8-K8)/K8</f>
        <v>0.1058854956949849</v>
      </c>
      <c r="P8" s="10">
        <f>(G8-M8)/M8</f>
        <v>0.137556436372594</v>
      </c>
    </row>
    <row r="9" spans="1:16" ht="12" customHeight="1">
      <c r="A9" s="31" t="s">
        <v>8</v>
      </c>
      <c r="B9" s="20">
        <v>0</v>
      </c>
      <c r="C9" s="21">
        <f t="shared" si="0"/>
        <v>0</v>
      </c>
      <c r="D9" s="20">
        <v>0</v>
      </c>
      <c r="E9" s="21">
        <f t="shared" si="1"/>
        <v>0</v>
      </c>
      <c r="F9" s="20">
        <v>0</v>
      </c>
      <c r="G9" s="4">
        <f t="shared" si="2"/>
        <v>0</v>
      </c>
      <c r="H9" s="20">
        <v>0</v>
      </c>
      <c r="I9" s="23">
        <f t="shared" si="3"/>
        <v>0</v>
      </c>
      <c r="J9" s="20">
        <v>0</v>
      </c>
      <c r="K9" s="23">
        <f t="shared" si="4"/>
        <v>0</v>
      </c>
      <c r="L9" s="20">
        <v>0</v>
      </c>
      <c r="M9" s="23">
        <f t="shared" si="5"/>
        <v>0</v>
      </c>
      <c r="N9" s="25" t="s">
        <v>43</v>
      </c>
      <c r="O9" s="26" t="s">
        <v>43</v>
      </c>
      <c r="P9" s="26" t="s">
        <v>43</v>
      </c>
    </row>
    <row r="10" spans="1:16" ht="12" customHeight="1">
      <c r="A10" s="32" t="s">
        <v>47</v>
      </c>
      <c r="B10" s="20">
        <v>0</v>
      </c>
      <c r="C10" s="21">
        <f t="shared" si="0"/>
        <v>0</v>
      </c>
      <c r="D10" s="20">
        <v>0</v>
      </c>
      <c r="E10" s="21">
        <f t="shared" si="1"/>
        <v>0</v>
      </c>
      <c r="F10" s="20">
        <v>0</v>
      </c>
      <c r="G10" s="4">
        <f t="shared" si="2"/>
        <v>0</v>
      </c>
      <c r="H10" s="20">
        <v>0</v>
      </c>
      <c r="I10" s="23">
        <f t="shared" si="3"/>
        <v>0</v>
      </c>
      <c r="J10" s="20">
        <v>0</v>
      </c>
      <c r="K10" s="23">
        <f t="shared" si="4"/>
        <v>0</v>
      </c>
      <c r="L10" s="20">
        <v>0</v>
      </c>
      <c r="M10" s="23">
        <f t="shared" si="5"/>
        <v>0</v>
      </c>
      <c r="N10" s="25" t="s">
        <v>43</v>
      </c>
      <c r="O10" s="26" t="s">
        <v>43</v>
      </c>
      <c r="P10" s="26" t="s">
        <v>43</v>
      </c>
    </row>
    <row r="11" spans="1:16" ht="12" customHeight="1">
      <c r="A11" s="7" t="s">
        <v>9</v>
      </c>
      <c r="B11" s="18">
        <v>2</v>
      </c>
      <c r="C11" s="21">
        <f t="shared" si="0"/>
        <v>0.3001241013158941</v>
      </c>
      <c r="D11" s="18">
        <v>2</v>
      </c>
      <c r="E11" s="21">
        <f t="shared" si="1"/>
        <v>1.6975911182032697</v>
      </c>
      <c r="F11" s="24">
        <v>2</v>
      </c>
      <c r="G11" s="4">
        <f t="shared" si="2"/>
        <v>2.027061267926823</v>
      </c>
      <c r="H11" s="18">
        <v>2</v>
      </c>
      <c r="I11" s="23">
        <f t="shared" si="3"/>
        <v>0.29055788566837754</v>
      </c>
      <c r="J11" s="18">
        <v>2</v>
      </c>
      <c r="K11" s="23">
        <f t="shared" si="4"/>
        <v>1.7415989620070187</v>
      </c>
      <c r="L11" s="18">
        <v>2</v>
      </c>
      <c r="M11" s="23">
        <f t="shared" si="5"/>
        <v>2.0223878333147947</v>
      </c>
      <c r="N11" s="25" t="s">
        <v>60</v>
      </c>
      <c r="O11" s="25" t="s">
        <v>60</v>
      </c>
      <c r="P11" s="25" t="s">
        <v>60</v>
      </c>
    </row>
    <row r="12" spans="1:16" ht="12" customHeight="1">
      <c r="A12" s="7" t="s">
        <v>3</v>
      </c>
      <c r="B12" s="18">
        <v>1</v>
      </c>
      <c r="C12" s="21">
        <f t="shared" si="0"/>
        <v>0.15006205065794706</v>
      </c>
      <c r="D12" s="18">
        <v>1</v>
      </c>
      <c r="E12" s="21">
        <f t="shared" si="1"/>
        <v>0.8487955591016348</v>
      </c>
      <c r="F12" s="24">
        <v>1</v>
      </c>
      <c r="G12" s="4">
        <f t="shared" si="2"/>
        <v>1.0135306339634116</v>
      </c>
      <c r="H12" s="18">
        <v>5</v>
      </c>
      <c r="I12" s="23">
        <f t="shared" si="3"/>
        <v>0.7263947141709439</v>
      </c>
      <c r="J12" s="18">
        <v>5</v>
      </c>
      <c r="K12" s="23">
        <f t="shared" si="4"/>
        <v>4.353997405017546</v>
      </c>
      <c r="L12" s="18">
        <v>5</v>
      </c>
      <c r="M12" s="23">
        <f t="shared" si="5"/>
        <v>5.055969583286987</v>
      </c>
      <c r="N12" s="28" t="s">
        <v>74</v>
      </c>
      <c r="O12" s="28" t="s">
        <v>74</v>
      </c>
      <c r="P12" s="28" t="s">
        <v>74</v>
      </c>
    </row>
    <row r="13" spans="1:16" ht="21.75" customHeight="1">
      <c r="A13" s="6" t="s">
        <v>48</v>
      </c>
      <c r="B13" s="18">
        <v>1</v>
      </c>
      <c r="C13" s="21">
        <f t="shared" si="0"/>
        <v>0.15006205065794706</v>
      </c>
      <c r="D13" s="18">
        <v>1</v>
      </c>
      <c r="E13" s="21">
        <f t="shared" si="1"/>
        <v>0.8487955591016348</v>
      </c>
      <c r="F13" s="24">
        <v>1</v>
      </c>
      <c r="G13" s="4">
        <f t="shared" si="2"/>
        <v>1.0135306339634116</v>
      </c>
      <c r="H13" s="18">
        <v>3</v>
      </c>
      <c r="I13" s="23">
        <f t="shared" si="3"/>
        <v>0.43583682850256633</v>
      </c>
      <c r="J13" s="18">
        <v>3</v>
      </c>
      <c r="K13" s="23">
        <f t="shared" si="4"/>
        <v>2.612398443010528</v>
      </c>
      <c r="L13" s="18">
        <v>3</v>
      </c>
      <c r="M13" s="23">
        <f t="shared" si="5"/>
        <v>3.033581749972192</v>
      </c>
      <c r="N13" s="28" t="s">
        <v>59</v>
      </c>
      <c r="O13" s="28" t="s">
        <v>59</v>
      </c>
      <c r="P13" s="28" t="s">
        <v>59</v>
      </c>
    </row>
    <row r="14" spans="1:16" ht="12" customHeight="1">
      <c r="A14" s="7" t="s">
        <v>49</v>
      </c>
      <c r="B14" s="20">
        <v>49</v>
      </c>
      <c r="C14" s="21">
        <f t="shared" si="0"/>
        <v>7.353040482239407</v>
      </c>
      <c r="D14" s="20">
        <v>5</v>
      </c>
      <c r="E14" s="21">
        <f t="shared" si="1"/>
        <v>4.243977795508174</v>
      </c>
      <c r="F14" s="24">
        <v>4</v>
      </c>
      <c r="G14" s="4">
        <f t="shared" si="2"/>
        <v>4.054122535853646</v>
      </c>
      <c r="H14" s="18">
        <v>38</v>
      </c>
      <c r="I14" s="23">
        <f t="shared" si="3"/>
        <v>5.520599827699174</v>
      </c>
      <c r="J14" s="20">
        <v>0</v>
      </c>
      <c r="K14" s="23">
        <f t="shared" si="4"/>
        <v>0</v>
      </c>
      <c r="L14" s="20">
        <v>0</v>
      </c>
      <c r="M14" s="23">
        <f t="shared" si="5"/>
        <v>0</v>
      </c>
      <c r="N14" s="10">
        <f>(C14-I14)/I14</f>
        <v>0.3319278179421929</v>
      </c>
      <c r="O14" s="25" t="s">
        <v>75</v>
      </c>
      <c r="P14" s="25" t="s">
        <v>71</v>
      </c>
    </row>
    <row r="15" spans="1:16" ht="12" customHeight="1">
      <c r="A15" s="6" t="s">
        <v>50</v>
      </c>
      <c r="B15" s="20">
        <v>24</v>
      </c>
      <c r="C15" s="21">
        <f t="shared" si="0"/>
        <v>3.6014892157907297</v>
      </c>
      <c r="D15" s="20">
        <v>5</v>
      </c>
      <c r="E15" s="21">
        <f t="shared" si="1"/>
        <v>4.243977795508174</v>
      </c>
      <c r="F15" s="24">
        <v>4</v>
      </c>
      <c r="G15" s="4">
        <f t="shared" si="2"/>
        <v>4.054122535853646</v>
      </c>
      <c r="H15" s="18">
        <v>7</v>
      </c>
      <c r="I15" s="23">
        <f t="shared" si="3"/>
        <v>1.0169525998393214</v>
      </c>
      <c r="J15" s="20">
        <v>0</v>
      </c>
      <c r="K15" s="23">
        <f t="shared" si="4"/>
        <v>0</v>
      </c>
      <c r="L15" s="20">
        <v>0</v>
      </c>
      <c r="M15" s="23">
        <f t="shared" si="5"/>
        <v>0</v>
      </c>
      <c r="N15" s="25" t="s">
        <v>79</v>
      </c>
      <c r="O15" s="25" t="s">
        <v>75</v>
      </c>
      <c r="P15" s="25" t="s">
        <v>71</v>
      </c>
    </row>
    <row r="16" spans="1:16" ht="12" customHeight="1">
      <c r="A16" s="6" t="s">
        <v>4</v>
      </c>
      <c r="B16" s="20">
        <v>10</v>
      </c>
      <c r="C16" s="21">
        <f t="shared" si="0"/>
        <v>1.5006205065794707</v>
      </c>
      <c r="D16" s="20">
        <v>0</v>
      </c>
      <c r="E16" s="21">
        <f t="shared" si="1"/>
        <v>0</v>
      </c>
      <c r="F16" s="20">
        <v>0</v>
      </c>
      <c r="G16" s="4">
        <f t="shared" si="2"/>
        <v>0</v>
      </c>
      <c r="H16" s="20">
        <v>15</v>
      </c>
      <c r="I16" s="23">
        <f t="shared" si="3"/>
        <v>2.1791841425128315</v>
      </c>
      <c r="J16" s="20">
        <v>0</v>
      </c>
      <c r="K16" s="23">
        <f t="shared" si="4"/>
        <v>0</v>
      </c>
      <c r="L16" s="20">
        <v>0</v>
      </c>
      <c r="M16" s="23">
        <f t="shared" si="5"/>
        <v>0</v>
      </c>
      <c r="N16" s="10">
        <f aca="true" t="shared" si="6" ref="N16:N21">(C16-I16)/I16</f>
        <v>-0.31138425739043085</v>
      </c>
      <c r="O16" s="28" t="s">
        <v>43</v>
      </c>
      <c r="P16" s="28" t="s">
        <v>43</v>
      </c>
    </row>
    <row r="17" spans="1:16" ht="12" customHeight="1">
      <c r="A17" s="6" t="s">
        <v>5</v>
      </c>
      <c r="B17" s="20">
        <v>13</v>
      </c>
      <c r="C17" s="21">
        <f t="shared" si="0"/>
        <v>1.950806658553312</v>
      </c>
      <c r="D17" s="20">
        <v>0</v>
      </c>
      <c r="E17" s="21">
        <f t="shared" si="1"/>
        <v>0</v>
      </c>
      <c r="F17" s="20">
        <v>0</v>
      </c>
      <c r="G17" s="4">
        <f t="shared" si="2"/>
        <v>0</v>
      </c>
      <c r="H17" s="18">
        <v>16</v>
      </c>
      <c r="I17" s="23">
        <f t="shared" si="3"/>
        <v>2.3244630853470203</v>
      </c>
      <c r="J17" s="20">
        <v>0</v>
      </c>
      <c r="K17" s="23">
        <f t="shared" si="4"/>
        <v>0</v>
      </c>
      <c r="L17" s="20">
        <v>0</v>
      </c>
      <c r="M17" s="23">
        <f t="shared" si="5"/>
        <v>0</v>
      </c>
      <c r="N17" s="10">
        <f t="shared" si="6"/>
        <v>-0.16074956369458757</v>
      </c>
      <c r="O17" s="26" t="s">
        <v>43</v>
      </c>
      <c r="P17" s="26" t="s">
        <v>43</v>
      </c>
    </row>
    <row r="18" spans="1:16" ht="12" customHeight="1">
      <c r="A18" s="5" t="s">
        <v>39</v>
      </c>
      <c r="B18" s="20">
        <v>228</v>
      </c>
      <c r="C18" s="21">
        <f t="shared" si="0"/>
        <v>34.21414755001193</v>
      </c>
      <c r="D18" s="20">
        <v>0</v>
      </c>
      <c r="E18" s="21">
        <f t="shared" si="1"/>
        <v>0</v>
      </c>
      <c r="F18" s="20">
        <v>0</v>
      </c>
      <c r="G18" s="4">
        <f t="shared" si="2"/>
        <v>0</v>
      </c>
      <c r="H18" s="18">
        <v>177</v>
      </c>
      <c r="I18" s="23">
        <f t="shared" si="3"/>
        <v>25.714372881651414</v>
      </c>
      <c r="J18" s="20">
        <v>0</v>
      </c>
      <c r="K18" s="23">
        <f t="shared" si="4"/>
        <v>0</v>
      </c>
      <c r="L18" s="20">
        <v>0</v>
      </c>
      <c r="M18" s="23">
        <f t="shared" si="5"/>
        <v>0</v>
      </c>
      <c r="N18" s="10">
        <f t="shared" si="6"/>
        <v>0.3305456721608623</v>
      </c>
      <c r="O18" s="28" t="s">
        <v>43</v>
      </c>
      <c r="P18" s="28" t="s">
        <v>43</v>
      </c>
    </row>
    <row r="19" spans="1:16" ht="12" customHeight="1">
      <c r="A19" s="6" t="s">
        <v>51</v>
      </c>
      <c r="B19" s="20">
        <v>52</v>
      </c>
      <c r="C19" s="21">
        <f t="shared" si="0"/>
        <v>7.803226634213248</v>
      </c>
      <c r="D19" s="20">
        <v>0</v>
      </c>
      <c r="E19" s="21">
        <f t="shared" si="1"/>
        <v>0</v>
      </c>
      <c r="F19" s="20">
        <v>0</v>
      </c>
      <c r="G19" s="4">
        <f t="shared" si="2"/>
        <v>0</v>
      </c>
      <c r="H19" s="18">
        <v>46</v>
      </c>
      <c r="I19" s="23">
        <f t="shared" si="3"/>
        <v>6.682831370372684</v>
      </c>
      <c r="J19" s="20">
        <v>0</v>
      </c>
      <c r="K19" s="23">
        <f t="shared" si="4"/>
        <v>0</v>
      </c>
      <c r="L19" s="20">
        <v>0</v>
      </c>
      <c r="M19" s="23">
        <f t="shared" si="5"/>
        <v>0</v>
      </c>
      <c r="N19" s="10">
        <f t="shared" si="6"/>
        <v>0.1676527809466607</v>
      </c>
      <c r="O19" s="28" t="s">
        <v>43</v>
      </c>
      <c r="P19" s="28" t="s">
        <v>43</v>
      </c>
    </row>
    <row r="20" spans="1:16" ht="12" customHeight="1">
      <c r="A20" s="6" t="s">
        <v>6</v>
      </c>
      <c r="B20" s="18">
        <v>176</v>
      </c>
      <c r="C20" s="21">
        <f t="shared" si="0"/>
        <v>26.410920915798684</v>
      </c>
      <c r="D20" s="20">
        <v>0</v>
      </c>
      <c r="E20" s="21">
        <f t="shared" si="1"/>
        <v>0</v>
      </c>
      <c r="F20" s="20">
        <v>0</v>
      </c>
      <c r="G20" s="4">
        <f t="shared" si="2"/>
        <v>0</v>
      </c>
      <c r="H20" s="18">
        <v>131</v>
      </c>
      <c r="I20" s="23">
        <f t="shared" si="3"/>
        <v>19.03154151127873</v>
      </c>
      <c r="J20" s="20">
        <v>0</v>
      </c>
      <c r="K20" s="23">
        <f t="shared" si="4"/>
        <v>0</v>
      </c>
      <c r="L20" s="20">
        <v>0</v>
      </c>
      <c r="M20" s="23">
        <f t="shared" si="5"/>
        <v>0</v>
      </c>
      <c r="N20" s="10">
        <f t="shared" si="6"/>
        <v>0.38774470266355926</v>
      </c>
      <c r="O20" s="28" t="s">
        <v>43</v>
      </c>
      <c r="P20" s="28" t="s">
        <v>43</v>
      </c>
    </row>
    <row r="21" spans="1:16" ht="21.75" customHeight="1">
      <c r="A21" s="5" t="s">
        <v>7</v>
      </c>
      <c r="B21" s="18">
        <v>10</v>
      </c>
      <c r="C21" s="21">
        <f t="shared" si="0"/>
        <v>1.5006205065794707</v>
      </c>
      <c r="D21" s="20">
        <v>0</v>
      </c>
      <c r="E21" s="21">
        <f t="shared" si="1"/>
        <v>0</v>
      </c>
      <c r="F21" s="20">
        <v>0</v>
      </c>
      <c r="G21" s="4">
        <f t="shared" si="2"/>
        <v>0</v>
      </c>
      <c r="H21" s="18">
        <v>12</v>
      </c>
      <c r="I21" s="23">
        <f t="shared" si="3"/>
        <v>1.7433473140102653</v>
      </c>
      <c r="J21" s="20">
        <v>0</v>
      </c>
      <c r="K21" s="23">
        <f t="shared" si="4"/>
        <v>0</v>
      </c>
      <c r="L21" s="20">
        <v>0</v>
      </c>
      <c r="M21" s="23">
        <f t="shared" si="5"/>
        <v>0</v>
      </c>
      <c r="N21" s="10">
        <f t="shared" si="6"/>
        <v>-0.13923032173803862</v>
      </c>
      <c r="O21" s="28" t="s">
        <v>43</v>
      </c>
      <c r="P21" s="28" t="s">
        <v>43</v>
      </c>
    </row>
    <row r="22" spans="1:16" ht="12" customHeight="1">
      <c r="A22" s="5" t="s">
        <v>10</v>
      </c>
      <c r="B22" s="20">
        <v>0</v>
      </c>
      <c r="C22" s="21">
        <f t="shared" si="0"/>
        <v>0</v>
      </c>
      <c r="D22" s="20">
        <v>0</v>
      </c>
      <c r="E22" s="21">
        <f t="shared" si="1"/>
        <v>0</v>
      </c>
      <c r="F22" s="20">
        <v>0</v>
      </c>
      <c r="G22" s="4">
        <f t="shared" si="2"/>
        <v>0</v>
      </c>
      <c r="H22" s="20">
        <v>0</v>
      </c>
      <c r="I22" s="23">
        <f t="shared" si="3"/>
        <v>0</v>
      </c>
      <c r="J22" s="20">
        <v>0</v>
      </c>
      <c r="K22" s="23">
        <f t="shared" si="4"/>
        <v>0</v>
      </c>
      <c r="L22" s="20">
        <v>0</v>
      </c>
      <c r="M22" s="23">
        <f t="shared" si="5"/>
        <v>0</v>
      </c>
      <c r="N22" s="25" t="s">
        <v>43</v>
      </c>
      <c r="O22" s="26" t="s">
        <v>43</v>
      </c>
      <c r="P22" s="26" t="s">
        <v>43</v>
      </c>
    </row>
    <row r="23" spans="1:16" ht="12" customHeight="1">
      <c r="A23" s="5" t="s">
        <v>11</v>
      </c>
      <c r="B23" s="18">
        <v>27</v>
      </c>
      <c r="C23" s="21">
        <f t="shared" si="0"/>
        <v>4.051675367764571</v>
      </c>
      <c r="D23" s="18">
        <v>27</v>
      </c>
      <c r="E23" s="21">
        <f t="shared" si="1"/>
        <v>22.91748009574414</v>
      </c>
      <c r="F23" s="24">
        <v>27</v>
      </c>
      <c r="G23" s="4">
        <f t="shared" si="2"/>
        <v>27.36532711701211</v>
      </c>
      <c r="H23" s="18">
        <v>15</v>
      </c>
      <c r="I23" s="23">
        <f t="shared" si="3"/>
        <v>2.1791841425128315</v>
      </c>
      <c r="J23" s="18">
        <v>15</v>
      </c>
      <c r="K23" s="23">
        <f t="shared" si="4"/>
        <v>13.061992215052639</v>
      </c>
      <c r="L23" s="18">
        <v>14</v>
      </c>
      <c r="M23" s="23">
        <f t="shared" si="5"/>
        <v>14.156714833203564</v>
      </c>
      <c r="N23" s="10">
        <f>(C23-I23)/I23</f>
        <v>0.8592625050458369</v>
      </c>
      <c r="O23" s="10">
        <f>(E23-K23)/K23</f>
        <v>0.75451644116998</v>
      </c>
      <c r="P23" s="10">
        <f>(G23-M23)/M23</f>
        <v>0.9330280675590561</v>
      </c>
    </row>
    <row r="24" spans="1:16" ht="12" customHeight="1">
      <c r="A24" s="8" t="s">
        <v>12</v>
      </c>
      <c r="B24" s="18">
        <v>4</v>
      </c>
      <c r="C24" s="21">
        <f aca="true" t="shared" si="7" ref="C24:C55">B24*100/666.391</f>
        <v>0.6002482026317882</v>
      </c>
      <c r="D24" s="18">
        <v>3</v>
      </c>
      <c r="E24" s="21">
        <f aca="true" t="shared" si="8" ref="E24:E55">D24*100/117.814</f>
        <v>2.5463866773049046</v>
      </c>
      <c r="F24" s="24">
        <v>3</v>
      </c>
      <c r="G24" s="4">
        <f aca="true" t="shared" si="9" ref="G24:G55">F24*100/98.665</f>
        <v>3.0405919018902345</v>
      </c>
      <c r="H24" s="20">
        <v>0</v>
      </c>
      <c r="I24" s="23">
        <f aca="true" t="shared" si="10" ref="I24:I55">H24*100/688.331</f>
        <v>0</v>
      </c>
      <c r="J24" s="20">
        <v>0</v>
      </c>
      <c r="K24" s="23">
        <f aca="true" t="shared" si="11" ref="K24:K55">J24*100/114.837</f>
        <v>0</v>
      </c>
      <c r="L24" s="20">
        <v>0</v>
      </c>
      <c r="M24" s="23">
        <f aca="true" t="shared" si="12" ref="M24:M55">L24*100/98.893</f>
        <v>0</v>
      </c>
      <c r="N24" s="25" t="s">
        <v>71</v>
      </c>
      <c r="O24" s="25" t="s">
        <v>62</v>
      </c>
      <c r="P24" s="25" t="s">
        <v>62</v>
      </c>
    </row>
    <row r="25" spans="1:16" ht="12" customHeight="1">
      <c r="A25" s="8" t="s">
        <v>13</v>
      </c>
      <c r="B25" s="18">
        <v>3</v>
      </c>
      <c r="C25" s="21">
        <f t="shared" si="7"/>
        <v>0.4501861519738412</v>
      </c>
      <c r="D25" s="18">
        <v>1</v>
      </c>
      <c r="E25" s="21">
        <f t="shared" si="8"/>
        <v>0.8487955591016348</v>
      </c>
      <c r="F25" s="20">
        <v>0</v>
      </c>
      <c r="G25" s="4">
        <f t="shared" si="9"/>
        <v>0</v>
      </c>
      <c r="H25" s="20">
        <v>0</v>
      </c>
      <c r="I25" s="23">
        <f t="shared" si="10"/>
        <v>0</v>
      </c>
      <c r="J25" s="20">
        <v>0</v>
      </c>
      <c r="K25" s="23">
        <f t="shared" si="11"/>
        <v>0</v>
      </c>
      <c r="L25" s="20">
        <v>0</v>
      </c>
      <c r="M25" s="23">
        <f t="shared" si="12"/>
        <v>0</v>
      </c>
      <c r="N25" s="25" t="s">
        <v>62</v>
      </c>
      <c r="O25" s="26" t="s">
        <v>66</v>
      </c>
      <c r="P25" s="26" t="s">
        <v>43</v>
      </c>
    </row>
    <row r="26" spans="1:16" ht="12" customHeight="1">
      <c r="A26" s="8" t="s">
        <v>14</v>
      </c>
      <c r="B26" s="20">
        <v>0</v>
      </c>
      <c r="C26" s="21">
        <f t="shared" si="7"/>
        <v>0</v>
      </c>
      <c r="D26" s="20">
        <v>0</v>
      </c>
      <c r="E26" s="21">
        <f t="shared" si="8"/>
        <v>0</v>
      </c>
      <c r="F26" s="20">
        <v>0</v>
      </c>
      <c r="G26" s="4">
        <f t="shared" si="9"/>
        <v>0</v>
      </c>
      <c r="H26" s="20">
        <v>0</v>
      </c>
      <c r="I26" s="23">
        <f t="shared" si="10"/>
        <v>0</v>
      </c>
      <c r="J26" s="20">
        <v>0</v>
      </c>
      <c r="K26" s="23">
        <f t="shared" si="11"/>
        <v>0</v>
      </c>
      <c r="L26" s="20">
        <v>0</v>
      </c>
      <c r="M26" s="23">
        <f t="shared" si="12"/>
        <v>0</v>
      </c>
      <c r="N26" s="25" t="s">
        <v>43</v>
      </c>
      <c r="O26" s="26" t="s">
        <v>43</v>
      </c>
      <c r="P26" s="26" t="s">
        <v>43</v>
      </c>
    </row>
    <row r="27" spans="1:16" ht="12" customHeight="1">
      <c r="A27" s="8" t="s">
        <v>15</v>
      </c>
      <c r="B27" s="18">
        <v>2</v>
      </c>
      <c r="C27" s="21">
        <f t="shared" si="7"/>
        <v>0.3001241013158941</v>
      </c>
      <c r="D27" s="18">
        <v>2</v>
      </c>
      <c r="E27" s="21">
        <f t="shared" si="8"/>
        <v>1.6975911182032697</v>
      </c>
      <c r="F27" s="24">
        <v>2</v>
      </c>
      <c r="G27" s="4">
        <f t="shared" si="9"/>
        <v>2.027061267926823</v>
      </c>
      <c r="H27" s="20">
        <v>3</v>
      </c>
      <c r="I27" s="23">
        <f t="shared" si="10"/>
        <v>0.43583682850256633</v>
      </c>
      <c r="J27" s="18">
        <v>3</v>
      </c>
      <c r="K27" s="23">
        <f t="shared" si="11"/>
        <v>2.612398443010528</v>
      </c>
      <c r="L27" s="24">
        <v>3</v>
      </c>
      <c r="M27" s="23">
        <f t="shared" si="12"/>
        <v>3.033581749972192</v>
      </c>
      <c r="N27" s="28" t="s">
        <v>61</v>
      </c>
      <c r="O27" s="28" t="s">
        <v>61</v>
      </c>
      <c r="P27" s="28" t="s">
        <v>61</v>
      </c>
    </row>
    <row r="28" spans="1:16" ht="12" customHeight="1">
      <c r="A28" s="2" t="s">
        <v>52</v>
      </c>
      <c r="B28" s="20">
        <v>2</v>
      </c>
      <c r="C28" s="21">
        <f t="shared" si="7"/>
        <v>0.3001241013158941</v>
      </c>
      <c r="D28" s="20">
        <v>2</v>
      </c>
      <c r="E28" s="21">
        <f t="shared" si="8"/>
        <v>1.6975911182032697</v>
      </c>
      <c r="F28" s="22">
        <v>2</v>
      </c>
      <c r="G28" s="4">
        <f t="shared" si="9"/>
        <v>2.027061267926823</v>
      </c>
      <c r="H28" s="18">
        <v>3</v>
      </c>
      <c r="I28" s="23">
        <f t="shared" si="10"/>
        <v>0.43583682850256633</v>
      </c>
      <c r="J28" s="18">
        <v>3</v>
      </c>
      <c r="K28" s="23">
        <f t="shared" si="11"/>
        <v>2.612398443010528</v>
      </c>
      <c r="L28" s="24">
        <v>3</v>
      </c>
      <c r="M28" s="23">
        <f t="shared" si="12"/>
        <v>3.033581749972192</v>
      </c>
      <c r="N28" s="28" t="s">
        <v>61</v>
      </c>
      <c r="O28" s="28" t="s">
        <v>61</v>
      </c>
      <c r="P28" s="28" t="s">
        <v>61</v>
      </c>
    </row>
    <row r="29" spans="1:16" ht="11.25" customHeight="1">
      <c r="A29" s="8" t="s">
        <v>16</v>
      </c>
      <c r="B29" s="20">
        <v>0</v>
      </c>
      <c r="C29" s="21">
        <f t="shared" si="7"/>
        <v>0</v>
      </c>
      <c r="D29" s="20">
        <v>0</v>
      </c>
      <c r="E29" s="21">
        <f t="shared" si="8"/>
        <v>0</v>
      </c>
      <c r="F29" s="20">
        <v>0</v>
      </c>
      <c r="G29" s="4">
        <f t="shared" si="9"/>
        <v>0</v>
      </c>
      <c r="H29" s="20">
        <v>0</v>
      </c>
      <c r="I29" s="23">
        <f t="shared" si="10"/>
        <v>0</v>
      </c>
      <c r="J29" s="20">
        <v>0</v>
      </c>
      <c r="K29" s="23">
        <f t="shared" si="11"/>
        <v>0</v>
      </c>
      <c r="L29" s="20">
        <v>0</v>
      </c>
      <c r="M29" s="23">
        <f t="shared" si="12"/>
        <v>0</v>
      </c>
      <c r="N29" s="25" t="s">
        <v>43</v>
      </c>
      <c r="O29" s="26" t="s">
        <v>43</v>
      </c>
      <c r="P29" s="26" t="s">
        <v>43</v>
      </c>
    </row>
    <row r="30" spans="1:16" ht="11.25" customHeight="1">
      <c r="A30" s="8" t="s">
        <v>17</v>
      </c>
      <c r="B30" s="20">
        <v>0</v>
      </c>
      <c r="C30" s="21">
        <f t="shared" si="7"/>
        <v>0</v>
      </c>
      <c r="D30" s="20">
        <v>0</v>
      </c>
      <c r="E30" s="21">
        <f t="shared" si="8"/>
        <v>0</v>
      </c>
      <c r="F30" s="20">
        <v>0</v>
      </c>
      <c r="G30" s="4">
        <f t="shared" si="9"/>
        <v>0</v>
      </c>
      <c r="H30" s="20">
        <v>0</v>
      </c>
      <c r="I30" s="23">
        <f t="shared" si="10"/>
        <v>0</v>
      </c>
      <c r="J30" s="20">
        <v>0</v>
      </c>
      <c r="K30" s="23">
        <f t="shared" si="11"/>
        <v>0</v>
      </c>
      <c r="L30" s="20">
        <v>0</v>
      </c>
      <c r="M30" s="23">
        <f t="shared" si="12"/>
        <v>0</v>
      </c>
      <c r="N30" s="25" t="s">
        <v>43</v>
      </c>
      <c r="O30" s="26" t="s">
        <v>43</v>
      </c>
      <c r="P30" s="26" t="s">
        <v>43</v>
      </c>
    </row>
    <row r="31" spans="1:16" ht="11.25" customHeight="1">
      <c r="A31" s="8" t="s">
        <v>18</v>
      </c>
      <c r="B31" s="20">
        <v>0</v>
      </c>
      <c r="C31" s="21">
        <f t="shared" si="7"/>
        <v>0</v>
      </c>
      <c r="D31" s="20">
        <v>0</v>
      </c>
      <c r="E31" s="21">
        <f t="shared" si="8"/>
        <v>0</v>
      </c>
      <c r="F31" s="20">
        <v>0</v>
      </c>
      <c r="G31" s="4">
        <f t="shared" si="9"/>
        <v>0</v>
      </c>
      <c r="H31" s="20">
        <v>0</v>
      </c>
      <c r="I31" s="23">
        <f t="shared" si="10"/>
        <v>0</v>
      </c>
      <c r="J31" s="20">
        <v>0</v>
      </c>
      <c r="K31" s="23">
        <f t="shared" si="11"/>
        <v>0</v>
      </c>
      <c r="L31" s="20">
        <v>0</v>
      </c>
      <c r="M31" s="23">
        <f t="shared" si="12"/>
        <v>0</v>
      </c>
      <c r="N31" s="25" t="s">
        <v>43</v>
      </c>
      <c r="O31" s="26" t="s">
        <v>43</v>
      </c>
      <c r="P31" s="26" t="s">
        <v>43</v>
      </c>
    </row>
    <row r="32" spans="1:16" ht="12" customHeight="1">
      <c r="A32" s="9" t="s">
        <v>19</v>
      </c>
      <c r="B32" s="20">
        <v>21</v>
      </c>
      <c r="C32" s="21">
        <f t="shared" si="7"/>
        <v>3.1513030638168886</v>
      </c>
      <c r="D32" s="20">
        <v>1</v>
      </c>
      <c r="E32" s="21">
        <f t="shared" si="8"/>
        <v>0.8487955591016348</v>
      </c>
      <c r="F32" s="20">
        <v>0</v>
      </c>
      <c r="G32" s="4">
        <f t="shared" si="9"/>
        <v>0</v>
      </c>
      <c r="H32" s="18">
        <v>15</v>
      </c>
      <c r="I32" s="23">
        <f t="shared" si="10"/>
        <v>2.1791841425128315</v>
      </c>
      <c r="J32" s="18">
        <v>1</v>
      </c>
      <c r="K32" s="23">
        <f t="shared" si="11"/>
        <v>0.8707994810035093</v>
      </c>
      <c r="L32" s="20">
        <v>0</v>
      </c>
      <c r="M32" s="23">
        <f t="shared" si="12"/>
        <v>0</v>
      </c>
      <c r="N32" s="10">
        <f>(C32-I32)/I32</f>
        <v>0.4460930594800953</v>
      </c>
      <c r="O32" s="26" t="s">
        <v>60</v>
      </c>
      <c r="P32" s="26" t="s">
        <v>43</v>
      </c>
    </row>
    <row r="33" spans="1:16" ht="12" customHeight="1">
      <c r="A33" s="9" t="s">
        <v>53</v>
      </c>
      <c r="B33" s="20">
        <v>0</v>
      </c>
      <c r="C33" s="21">
        <f t="shared" si="7"/>
        <v>0</v>
      </c>
      <c r="D33" s="20">
        <v>0</v>
      </c>
      <c r="E33" s="21">
        <f t="shared" si="8"/>
        <v>0</v>
      </c>
      <c r="F33" s="20">
        <v>0</v>
      </c>
      <c r="G33" s="4">
        <f t="shared" si="9"/>
        <v>0</v>
      </c>
      <c r="H33" s="20">
        <v>0</v>
      </c>
      <c r="I33" s="23">
        <f t="shared" si="10"/>
        <v>0</v>
      </c>
      <c r="J33" s="20">
        <v>0</v>
      </c>
      <c r="K33" s="23">
        <f t="shared" si="11"/>
        <v>0</v>
      </c>
      <c r="L33" s="20">
        <v>0</v>
      </c>
      <c r="M33" s="23">
        <f t="shared" si="12"/>
        <v>0</v>
      </c>
      <c r="N33" s="25" t="s">
        <v>43</v>
      </c>
      <c r="O33" s="26" t="s">
        <v>43</v>
      </c>
      <c r="P33" s="26" t="s">
        <v>43</v>
      </c>
    </row>
    <row r="34" spans="1:16" ht="12" customHeight="1">
      <c r="A34" s="33" t="s">
        <v>69</v>
      </c>
      <c r="B34" s="20">
        <v>0</v>
      </c>
      <c r="C34" s="21">
        <f t="shared" si="7"/>
        <v>0</v>
      </c>
      <c r="D34" s="20">
        <v>0</v>
      </c>
      <c r="E34" s="21">
        <f t="shared" si="8"/>
        <v>0</v>
      </c>
      <c r="F34" s="20">
        <v>0</v>
      </c>
      <c r="G34" s="4">
        <f t="shared" si="9"/>
        <v>0</v>
      </c>
      <c r="H34" s="20">
        <v>0</v>
      </c>
      <c r="I34" s="23">
        <f t="shared" si="10"/>
        <v>0</v>
      </c>
      <c r="J34" s="20">
        <v>0</v>
      </c>
      <c r="K34" s="23">
        <f t="shared" si="11"/>
        <v>0</v>
      </c>
      <c r="L34" s="20">
        <v>0</v>
      </c>
      <c r="M34" s="23">
        <f t="shared" si="12"/>
        <v>0</v>
      </c>
      <c r="N34" s="25" t="s">
        <v>43</v>
      </c>
      <c r="O34" s="26" t="s">
        <v>43</v>
      </c>
      <c r="P34" s="26" t="s">
        <v>43</v>
      </c>
    </row>
    <row r="35" spans="1:16" ht="21.75" customHeight="1">
      <c r="A35" s="2" t="s">
        <v>70</v>
      </c>
      <c r="B35" s="18">
        <v>21</v>
      </c>
      <c r="C35" s="21">
        <f t="shared" si="7"/>
        <v>3.1513030638168886</v>
      </c>
      <c r="D35" s="18">
        <v>1</v>
      </c>
      <c r="E35" s="21">
        <f t="shared" si="8"/>
        <v>0.8487955591016348</v>
      </c>
      <c r="F35" s="20">
        <v>0</v>
      </c>
      <c r="G35" s="4">
        <f t="shared" si="9"/>
        <v>0</v>
      </c>
      <c r="H35" s="18">
        <v>15</v>
      </c>
      <c r="I35" s="23">
        <f t="shared" si="10"/>
        <v>2.1791841425128315</v>
      </c>
      <c r="J35" s="18">
        <v>1</v>
      </c>
      <c r="K35" s="23">
        <f t="shared" si="11"/>
        <v>0.8707994810035093</v>
      </c>
      <c r="L35" s="20">
        <v>0</v>
      </c>
      <c r="M35" s="23">
        <f t="shared" si="12"/>
        <v>0</v>
      </c>
      <c r="N35" s="10">
        <f>(C35-I35)/I35</f>
        <v>0.4460930594800953</v>
      </c>
      <c r="O35" s="26" t="s">
        <v>60</v>
      </c>
      <c r="P35" s="26" t="s">
        <v>43</v>
      </c>
    </row>
    <row r="36" spans="1:16" ht="21.75" customHeight="1">
      <c r="A36" s="8" t="s">
        <v>20</v>
      </c>
      <c r="B36" s="18">
        <v>38</v>
      </c>
      <c r="C36" s="21">
        <f t="shared" si="7"/>
        <v>5.702357925001989</v>
      </c>
      <c r="D36" s="18">
        <v>8</v>
      </c>
      <c r="E36" s="21">
        <f t="shared" si="8"/>
        <v>6.790364472813079</v>
      </c>
      <c r="F36" s="24">
        <v>7</v>
      </c>
      <c r="G36" s="4">
        <f t="shared" si="9"/>
        <v>7.09471443774388</v>
      </c>
      <c r="H36" s="18">
        <v>28</v>
      </c>
      <c r="I36" s="23">
        <f t="shared" si="10"/>
        <v>4.067810399357286</v>
      </c>
      <c r="J36" s="18">
        <v>1</v>
      </c>
      <c r="K36" s="23">
        <f t="shared" si="11"/>
        <v>0.8707994810035093</v>
      </c>
      <c r="L36" s="20">
        <v>0</v>
      </c>
      <c r="M36" s="23">
        <f t="shared" si="12"/>
        <v>0</v>
      </c>
      <c r="N36" s="10">
        <f>(C36-I36)/I36</f>
        <v>0.40182490459805154</v>
      </c>
      <c r="O36" s="28" t="s">
        <v>73</v>
      </c>
      <c r="P36" s="28" t="s">
        <v>73</v>
      </c>
    </row>
    <row r="37" spans="1:16" ht="21.75" customHeight="1">
      <c r="A37" s="8" t="s">
        <v>21</v>
      </c>
      <c r="B37" s="18">
        <v>138</v>
      </c>
      <c r="C37" s="21">
        <f t="shared" si="7"/>
        <v>20.708562990796697</v>
      </c>
      <c r="D37" s="18">
        <v>2</v>
      </c>
      <c r="E37" s="21">
        <f t="shared" si="8"/>
        <v>1.6975911182032697</v>
      </c>
      <c r="F37" s="24">
        <v>2</v>
      </c>
      <c r="G37" s="4">
        <f t="shared" si="9"/>
        <v>2.027061267926823</v>
      </c>
      <c r="H37" s="18">
        <v>170</v>
      </c>
      <c r="I37" s="23">
        <f t="shared" si="10"/>
        <v>24.697420281812093</v>
      </c>
      <c r="J37" s="18">
        <v>5</v>
      </c>
      <c r="K37" s="23">
        <f t="shared" si="11"/>
        <v>4.353997405017546</v>
      </c>
      <c r="L37" s="24">
        <v>5</v>
      </c>
      <c r="M37" s="23">
        <f t="shared" si="12"/>
        <v>5.055969583286987</v>
      </c>
      <c r="N37" s="10">
        <f>(C37-I37)/I37</f>
        <v>-0.16150906635187756</v>
      </c>
      <c r="O37" s="28" t="s">
        <v>63</v>
      </c>
      <c r="P37" s="28" t="s">
        <v>63</v>
      </c>
    </row>
    <row r="38" spans="1:16" ht="10.5" customHeight="1">
      <c r="A38" s="8" t="s">
        <v>22</v>
      </c>
      <c r="B38" s="20">
        <v>0</v>
      </c>
      <c r="C38" s="21">
        <f t="shared" si="7"/>
        <v>0</v>
      </c>
      <c r="D38" s="20">
        <v>0</v>
      </c>
      <c r="E38" s="21">
        <f t="shared" si="8"/>
        <v>0</v>
      </c>
      <c r="F38" s="20">
        <v>0</v>
      </c>
      <c r="G38" s="4">
        <f t="shared" si="9"/>
        <v>0</v>
      </c>
      <c r="H38" s="20">
        <v>0</v>
      </c>
      <c r="I38" s="23">
        <f t="shared" si="10"/>
        <v>0</v>
      </c>
      <c r="J38" s="20">
        <v>0</v>
      </c>
      <c r="K38" s="23">
        <f t="shared" si="11"/>
        <v>0</v>
      </c>
      <c r="L38" s="20">
        <v>0</v>
      </c>
      <c r="M38" s="23">
        <f t="shared" si="12"/>
        <v>0</v>
      </c>
      <c r="N38" s="10" t="s">
        <v>43</v>
      </c>
      <c r="O38" s="28" t="s">
        <v>43</v>
      </c>
      <c r="P38" s="28" t="s">
        <v>43</v>
      </c>
    </row>
    <row r="39" spans="1:16" ht="10.5" customHeight="1">
      <c r="A39" s="8" t="s">
        <v>23</v>
      </c>
      <c r="B39" s="20">
        <v>0</v>
      </c>
      <c r="C39" s="21">
        <f t="shared" si="7"/>
        <v>0</v>
      </c>
      <c r="D39" s="20">
        <v>0</v>
      </c>
      <c r="E39" s="21">
        <f t="shared" si="8"/>
        <v>0</v>
      </c>
      <c r="F39" s="20">
        <v>0</v>
      </c>
      <c r="G39" s="4">
        <f t="shared" si="9"/>
        <v>0</v>
      </c>
      <c r="H39" s="20">
        <v>0</v>
      </c>
      <c r="I39" s="23">
        <f t="shared" si="10"/>
        <v>0</v>
      </c>
      <c r="J39" s="20">
        <v>0</v>
      </c>
      <c r="K39" s="23">
        <f t="shared" si="11"/>
        <v>0</v>
      </c>
      <c r="L39" s="20">
        <v>0</v>
      </c>
      <c r="M39" s="23">
        <f t="shared" si="12"/>
        <v>0</v>
      </c>
      <c r="N39" s="10" t="s">
        <v>43</v>
      </c>
      <c r="O39" s="28" t="s">
        <v>43</v>
      </c>
      <c r="P39" s="28" t="s">
        <v>43</v>
      </c>
    </row>
    <row r="40" spans="1:16" ht="10.5" customHeight="1">
      <c r="A40" s="8" t="s">
        <v>24</v>
      </c>
      <c r="B40" s="20">
        <v>0</v>
      </c>
      <c r="C40" s="21">
        <f t="shared" si="7"/>
        <v>0</v>
      </c>
      <c r="D40" s="20">
        <v>0</v>
      </c>
      <c r="E40" s="21">
        <f t="shared" si="8"/>
        <v>0</v>
      </c>
      <c r="F40" s="20">
        <v>0</v>
      </c>
      <c r="G40" s="4">
        <f t="shared" si="9"/>
        <v>0</v>
      </c>
      <c r="H40" s="20">
        <v>0</v>
      </c>
      <c r="I40" s="23">
        <f t="shared" si="10"/>
        <v>0</v>
      </c>
      <c r="J40" s="20">
        <v>0</v>
      </c>
      <c r="K40" s="23">
        <f t="shared" si="11"/>
        <v>0</v>
      </c>
      <c r="L40" s="20">
        <v>0</v>
      </c>
      <c r="M40" s="23">
        <f t="shared" si="12"/>
        <v>0</v>
      </c>
      <c r="N40" s="25" t="s">
        <v>43</v>
      </c>
      <c r="O40" s="26" t="s">
        <v>43</v>
      </c>
      <c r="P40" s="26" t="s">
        <v>43</v>
      </c>
    </row>
    <row r="41" spans="1:16" ht="10.5" customHeight="1">
      <c r="A41" s="8" t="s">
        <v>25</v>
      </c>
      <c r="B41" s="20">
        <v>0</v>
      </c>
      <c r="C41" s="21">
        <f t="shared" si="7"/>
        <v>0</v>
      </c>
      <c r="D41" s="20">
        <v>0</v>
      </c>
      <c r="E41" s="21">
        <f t="shared" si="8"/>
        <v>0</v>
      </c>
      <c r="F41" s="20">
        <v>0</v>
      </c>
      <c r="G41" s="4">
        <f t="shared" si="9"/>
        <v>0</v>
      </c>
      <c r="H41" s="20">
        <v>0</v>
      </c>
      <c r="I41" s="23">
        <f t="shared" si="10"/>
        <v>0</v>
      </c>
      <c r="J41" s="20">
        <v>0</v>
      </c>
      <c r="K41" s="23">
        <f t="shared" si="11"/>
        <v>0</v>
      </c>
      <c r="L41" s="20">
        <v>0</v>
      </c>
      <c r="M41" s="23">
        <f t="shared" si="12"/>
        <v>0</v>
      </c>
      <c r="N41" s="25" t="s">
        <v>43</v>
      </c>
      <c r="O41" s="26" t="s">
        <v>43</v>
      </c>
      <c r="P41" s="26" t="s">
        <v>43</v>
      </c>
    </row>
    <row r="42" spans="1:16" ht="10.5" customHeight="1">
      <c r="A42" s="2" t="s">
        <v>54</v>
      </c>
      <c r="B42" s="20">
        <v>0</v>
      </c>
      <c r="C42" s="21">
        <f t="shared" si="7"/>
        <v>0</v>
      </c>
      <c r="D42" s="20">
        <v>0</v>
      </c>
      <c r="E42" s="21">
        <f t="shared" si="8"/>
        <v>0</v>
      </c>
      <c r="F42" s="20">
        <v>0</v>
      </c>
      <c r="G42" s="4">
        <f t="shared" si="9"/>
        <v>0</v>
      </c>
      <c r="H42" s="20">
        <v>0</v>
      </c>
      <c r="I42" s="23">
        <f t="shared" si="10"/>
        <v>0</v>
      </c>
      <c r="J42" s="20">
        <v>0</v>
      </c>
      <c r="K42" s="23">
        <f t="shared" si="11"/>
        <v>0</v>
      </c>
      <c r="L42" s="20">
        <v>0</v>
      </c>
      <c r="M42" s="23">
        <f t="shared" si="12"/>
        <v>0</v>
      </c>
      <c r="N42" s="25" t="s">
        <v>43</v>
      </c>
      <c r="O42" s="26" t="s">
        <v>43</v>
      </c>
      <c r="P42" s="26" t="s">
        <v>43</v>
      </c>
    </row>
    <row r="43" spans="1:16" ht="10.5" customHeight="1">
      <c r="A43" s="2" t="s">
        <v>26</v>
      </c>
      <c r="B43" s="20">
        <v>0</v>
      </c>
      <c r="C43" s="21">
        <f t="shared" si="7"/>
        <v>0</v>
      </c>
      <c r="D43" s="20">
        <v>0</v>
      </c>
      <c r="E43" s="21">
        <f t="shared" si="8"/>
        <v>0</v>
      </c>
      <c r="F43" s="20">
        <v>0</v>
      </c>
      <c r="G43" s="4">
        <f t="shared" si="9"/>
        <v>0</v>
      </c>
      <c r="H43" s="20">
        <v>0</v>
      </c>
      <c r="I43" s="23">
        <f t="shared" si="10"/>
        <v>0</v>
      </c>
      <c r="J43" s="20">
        <v>0</v>
      </c>
      <c r="K43" s="23">
        <f t="shared" si="11"/>
        <v>0</v>
      </c>
      <c r="L43" s="20">
        <v>0</v>
      </c>
      <c r="M43" s="23">
        <f t="shared" si="12"/>
        <v>0</v>
      </c>
      <c r="N43" s="25" t="s">
        <v>43</v>
      </c>
      <c r="O43" s="26" t="s">
        <v>43</v>
      </c>
      <c r="P43" s="26" t="s">
        <v>43</v>
      </c>
    </row>
    <row r="44" spans="1:16" ht="10.5" customHeight="1">
      <c r="A44" s="2" t="s">
        <v>27</v>
      </c>
      <c r="B44" s="20">
        <v>0</v>
      </c>
      <c r="C44" s="21">
        <f t="shared" si="7"/>
        <v>0</v>
      </c>
      <c r="D44" s="20">
        <v>0</v>
      </c>
      <c r="E44" s="21">
        <f t="shared" si="8"/>
        <v>0</v>
      </c>
      <c r="F44" s="20">
        <v>0</v>
      </c>
      <c r="G44" s="4">
        <f t="shared" si="9"/>
        <v>0</v>
      </c>
      <c r="H44" s="20">
        <v>0</v>
      </c>
      <c r="I44" s="23">
        <f t="shared" si="10"/>
        <v>0</v>
      </c>
      <c r="J44" s="20">
        <v>0</v>
      </c>
      <c r="K44" s="23">
        <f t="shared" si="11"/>
        <v>0</v>
      </c>
      <c r="L44" s="20">
        <v>0</v>
      </c>
      <c r="M44" s="23">
        <f t="shared" si="12"/>
        <v>0</v>
      </c>
      <c r="N44" s="25" t="s">
        <v>43</v>
      </c>
      <c r="O44" s="26" t="s">
        <v>43</v>
      </c>
      <c r="P44" s="26" t="s">
        <v>43</v>
      </c>
    </row>
    <row r="45" spans="1:16" ht="10.5" customHeight="1">
      <c r="A45" s="2" t="s">
        <v>28</v>
      </c>
      <c r="B45" s="20">
        <v>0</v>
      </c>
      <c r="C45" s="21">
        <f t="shared" si="7"/>
        <v>0</v>
      </c>
      <c r="D45" s="20">
        <v>0</v>
      </c>
      <c r="E45" s="21">
        <f t="shared" si="8"/>
        <v>0</v>
      </c>
      <c r="F45" s="20">
        <v>0</v>
      </c>
      <c r="G45" s="4">
        <f t="shared" si="9"/>
        <v>0</v>
      </c>
      <c r="H45" s="20">
        <v>0</v>
      </c>
      <c r="I45" s="23">
        <f t="shared" si="10"/>
        <v>0</v>
      </c>
      <c r="J45" s="20">
        <v>0</v>
      </c>
      <c r="K45" s="23">
        <f t="shared" si="11"/>
        <v>0</v>
      </c>
      <c r="L45" s="20">
        <v>0</v>
      </c>
      <c r="M45" s="23">
        <f t="shared" si="12"/>
        <v>0</v>
      </c>
      <c r="N45" s="25" t="s">
        <v>43</v>
      </c>
      <c r="O45" s="26" t="s">
        <v>43</v>
      </c>
      <c r="P45" s="26" t="s">
        <v>43</v>
      </c>
    </row>
    <row r="46" spans="1:16" ht="12" customHeight="1">
      <c r="A46" s="8" t="s">
        <v>29</v>
      </c>
      <c r="B46" s="18">
        <v>385</v>
      </c>
      <c r="C46" s="21">
        <f t="shared" si="7"/>
        <v>57.77388950330962</v>
      </c>
      <c r="D46" s="18">
        <v>308</v>
      </c>
      <c r="E46" s="21">
        <f t="shared" si="8"/>
        <v>261.4290322033035</v>
      </c>
      <c r="F46" s="24">
        <v>291</v>
      </c>
      <c r="G46" s="4">
        <f t="shared" si="9"/>
        <v>294.93741448335277</v>
      </c>
      <c r="H46" s="18">
        <v>382</v>
      </c>
      <c r="I46" s="23">
        <f t="shared" si="10"/>
        <v>55.49655616266011</v>
      </c>
      <c r="J46" s="18">
        <v>236</v>
      </c>
      <c r="K46" s="29">
        <f t="shared" si="11"/>
        <v>205.5086775168282</v>
      </c>
      <c r="L46" s="24">
        <v>229</v>
      </c>
      <c r="M46" s="29">
        <f t="shared" si="12"/>
        <v>231.563406914544</v>
      </c>
      <c r="N46" s="10">
        <f>(C46-I46)/I46</f>
        <v>0.04103557946865484</v>
      </c>
      <c r="O46" s="10">
        <f>(E46-K46)/K46</f>
        <v>0.27210702420045624</v>
      </c>
      <c r="P46" s="10">
        <f>(G46-M46)/M46</f>
        <v>0.2736788528603583</v>
      </c>
    </row>
    <row r="47" spans="1:16" ht="12" customHeight="1">
      <c r="A47" s="8" t="s">
        <v>55</v>
      </c>
      <c r="B47" s="18">
        <v>212</v>
      </c>
      <c r="C47" s="21">
        <f t="shared" si="7"/>
        <v>31.81315473948478</v>
      </c>
      <c r="D47" s="18">
        <v>20</v>
      </c>
      <c r="E47" s="21">
        <f t="shared" si="8"/>
        <v>16.975911182032696</v>
      </c>
      <c r="F47" s="24">
        <v>18</v>
      </c>
      <c r="G47" s="4">
        <f t="shared" si="9"/>
        <v>18.243551411341407</v>
      </c>
      <c r="H47" s="18">
        <v>153</v>
      </c>
      <c r="I47" s="23">
        <f t="shared" si="10"/>
        <v>22.227678253630884</v>
      </c>
      <c r="J47" s="18">
        <v>6</v>
      </c>
      <c r="K47" s="23">
        <f t="shared" si="11"/>
        <v>5.224796886021056</v>
      </c>
      <c r="L47" s="24">
        <v>6</v>
      </c>
      <c r="M47" s="23">
        <f t="shared" si="12"/>
        <v>6.067163499944384</v>
      </c>
      <c r="N47" s="10">
        <f aca="true" t="shared" si="13" ref="N47:N53">(C47-I47)/I47</f>
        <v>0.4312405630708691</v>
      </c>
      <c r="O47" s="25" t="s">
        <v>80</v>
      </c>
      <c r="P47" s="25" t="s">
        <v>77</v>
      </c>
    </row>
    <row r="48" spans="1:16" ht="21.75" customHeight="1">
      <c r="A48" s="2" t="s">
        <v>41</v>
      </c>
      <c r="B48" s="18">
        <v>203</v>
      </c>
      <c r="C48" s="21">
        <f t="shared" si="7"/>
        <v>30.462596283563254</v>
      </c>
      <c r="D48" s="18">
        <v>17</v>
      </c>
      <c r="E48" s="21">
        <f t="shared" si="8"/>
        <v>14.429524504727793</v>
      </c>
      <c r="F48" s="24">
        <v>15</v>
      </c>
      <c r="G48" s="4">
        <f t="shared" si="9"/>
        <v>15.202959509451173</v>
      </c>
      <c r="H48" s="18">
        <v>151</v>
      </c>
      <c r="I48" s="23">
        <f t="shared" si="10"/>
        <v>21.937120367962507</v>
      </c>
      <c r="J48" s="18">
        <v>6</v>
      </c>
      <c r="K48" s="23">
        <f t="shared" si="11"/>
        <v>5.224796886021056</v>
      </c>
      <c r="L48" s="24">
        <v>6</v>
      </c>
      <c r="M48" s="23">
        <f t="shared" si="12"/>
        <v>6.067163499944384</v>
      </c>
      <c r="N48" s="10">
        <f t="shared" si="13"/>
        <v>0.38863240811002503</v>
      </c>
      <c r="O48" s="25" t="s">
        <v>81</v>
      </c>
      <c r="P48" s="25" t="s">
        <v>82</v>
      </c>
    </row>
    <row r="49" spans="1:16" ht="12" customHeight="1">
      <c r="A49" s="16" t="s">
        <v>56</v>
      </c>
      <c r="B49" s="18">
        <v>74</v>
      </c>
      <c r="C49" s="21">
        <f t="shared" si="7"/>
        <v>11.104591748688083</v>
      </c>
      <c r="D49" s="18">
        <v>1</v>
      </c>
      <c r="E49" s="21">
        <f t="shared" si="8"/>
        <v>0.8487955591016348</v>
      </c>
      <c r="F49" s="20">
        <v>0</v>
      </c>
      <c r="G49" s="4">
        <f t="shared" si="9"/>
        <v>0</v>
      </c>
      <c r="H49" s="18">
        <v>61</v>
      </c>
      <c r="I49" s="23">
        <f t="shared" si="10"/>
        <v>8.862015512885515</v>
      </c>
      <c r="J49" s="20">
        <v>0</v>
      </c>
      <c r="K49" s="23">
        <f t="shared" si="11"/>
        <v>0</v>
      </c>
      <c r="L49" s="20">
        <v>0</v>
      </c>
      <c r="M49" s="23">
        <f t="shared" si="12"/>
        <v>0</v>
      </c>
      <c r="N49" s="10">
        <f t="shared" si="13"/>
        <v>0.25305487589610126</v>
      </c>
      <c r="O49" s="28" t="s">
        <v>58</v>
      </c>
      <c r="P49" s="28" t="s">
        <v>43</v>
      </c>
    </row>
    <row r="50" spans="1:16" ht="21.75" customHeight="1">
      <c r="A50" s="8" t="s">
        <v>42</v>
      </c>
      <c r="B50" s="18">
        <v>79</v>
      </c>
      <c r="C50" s="21">
        <f t="shared" si="7"/>
        <v>11.854902001977818</v>
      </c>
      <c r="D50" s="18">
        <v>1</v>
      </c>
      <c r="E50" s="21">
        <f t="shared" si="8"/>
        <v>0.8487955591016348</v>
      </c>
      <c r="F50" s="20">
        <v>0</v>
      </c>
      <c r="G50" s="4">
        <f t="shared" si="9"/>
        <v>0</v>
      </c>
      <c r="H50" s="18">
        <v>84</v>
      </c>
      <c r="I50" s="23">
        <f t="shared" si="10"/>
        <v>12.203431198071858</v>
      </c>
      <c r="J50" s="18">
        <v>4</v>
      </c>
      <c r="K50" s="23">
        <f t="shared" si="11"/>
        <v>3.4831979240140374</v>
      </c>
      <c r="L50" s="24">
        <v>2</v>
      </c>
      <c r="M50" s="23">
        <f t="shared" si="12"/>
        <v>2.0223878333147947</v>
      </c>
      <c r="N50" s="10">
        <f t="shared" si="13"/>
        <v>-0.028559934532929345</v>
      </c>
      <c r="O50" s="28" t="s">
        <v>63</v>
      </c>
      <c r="P50" s="28" t="s">
        <v>59</v>
      </c>
    </row>
    <row r="51" spans="1:16" ht="12" customHeight="1">
      <c r="A51" s="8" t="s">
        <v>57</v>
      </c>
      <c r="B51" s="18">
        <v>146</v>
      </c>
      <c r="C51" s="21">
        <f t="shared" si="7"/>
        <v>21.90905939606027</v>
      </c>
      <c r="D51" s="18">
        <v>4</v>
      </c>
      <c r="E51" s="21">
        <f t="shared" si="8"/>
        <v>3.3951822364065394</v>
      </c>
      <c r="F51" s="20">
        <v>0</v>
      </c>
      <c r="G51" s="4">
        <f t="shared" si="9"/>
        <v>0</v>
      </c>
      <c r="H51" s="18">
        <v>142</v>
      </c>
      <c r="I51" s="23">
        <f t="shared" si="10"/>
        <v>20.629609882454808</v>
      </c>
      <c r="J51" s="18">
        <v>5</v>
      </c>
      <c r="K51" s="23">
        <f t="shared" si="11"/>
        <v>4.353997405017546</v>
      </c>
      <c r="L51" s="24">
        <v>1</v>
      </c>
      <c r="M51" s="23">
        <f t="shared" si="12"/>
        <v>1.0111939166573973</v>
      </c>
      <c r="N51" s="10">
        <f t="shared" si="13"/>
        <v>0.06202005374292692</v>
      </c>
      <c r="O51" s="28" t="s">
        <v>61</v>
      </c>
      <c r="P51" s="28" t="s">
        <v>61</v>
      </c>
    </row>
    <row r="52" spans="1:16" ht="21.75" customHeight="1">
      <c r="A52" s="8" t="s">
        <v>30</v>
      </c>
      <c r="B52" s="18">
        <v>3</v>
      </c>
      <c r="C52" s="21">
        <f t="shared" si="7"/>
        <v>0.4501861519738412</v>
      </c>
      <c r="D52" s="20">
        <v>0</v>
      </c>
      <c r="E52" s="21">
        <f t="shared" si="8"/>
        <v>0</v>
      </c>
      <c r="F52" s="20">
        <v>0</v>
      </c>
      <c r="G52" s="4">
        <f t="shared" si="9"/>
        <v>0</v>
      </c>
      <c r="H52" s="20">
        <v>0</v>
      </c>
      <c r="I52" s="23">
        <f t="shared" si="10"/>
        <v>0</v>
      </c>
      <c r="J52" s="20">
        <v>0</v>
      </c>
      <c r="K52" s="23">
        <f t="shared" si="11"/>
        <v>0</v>
      </c>
      <c r="L52" s="20">
        <v>0</v>
      </c>
      <c r="M52" s="23">
        <f t="shared" si="12"/>
        <v>0</v>
      </c>
      <c r="N52" s="25" t="s">
        <v>72</v>
      </c>
      <c r="O52" s="26" t="s">
        <v>43</v>
      </c>
      <c r="P52" s="26" t="s">
        <v>43</v>
      </c>
    </row>
    <row r="53" spans="1:16" ht="34.5" customHeight="1">
      <c r="A53" s="8" t="s">
        <v>31</v>
      </c>
      <c r="B53" s="18">
        <v>140</v>
      </c>
      <c r="C53" s="21">
        <f t="shared" si="7"/>
        <v>21.00868709211259</v>
      </c>
      <c r="D53" s="20">
        <v>0</v>
      </c>
      <c r="E53" s="21">
        <f t="shared" si="8"/>
        <v>0</v>
      </c>
      <c r="F53" s="20">
        <v>0</v>
      </c>
      <c r="G53" s="4">
        <f t="shared" si="9"/>
        <v>0</v>
      </c>
      <c r="H53" s="18">
        <v>133</v>
      </c>
      <c r="I53" s="23">
        <f t="shared" si="10"/>
        <v>19.32209939694711</v>
      </c>
      <c r="J53" s="18">
        <v>2</v>
      </c>
      <c r="K53" s="23">
        <f t="shared" si="11"/>
        <v>1.7415989620070187</v>
      </c>
      <c r="L53" s="24">
        <v>1</v>
      </c>
      <c r="M53" s="23">
        <f t="shared" si="12"/>
        <v>1.0111939166573973</v>
      </c>
      <c r="N53" s="10">
        <f t="shared" si="13"/>
        <v>0.08728801464668806</v>
      </c>
      <c r="O53" s="28" t="s">
        <v>59</v>
      </c>
      <c r="P53" s="28" t="s">
        <v>61</v>
      </c>
    </row>
    <row r="54" spans="1:16" ht="35.25" customHeight="1">
      <c r="A54" s="8" t="s">
        <v>32</v>
      </c>
      <c r="B54" s="35">
        <v>165418</v>
      </c>
      <c r="C54" s="36">
        <f t="shared" si="7"/>
        <v>24822.96429573629</v>
      </c>
      <c r="D54" s="35">
        <v>125916</v>
      </c>
      <c r="E54" s="36">
        <f t="shared" si="8"/>
        <v>106876.94161984145</v>
      </c>
      <c r="F54" s="37">
        <v>114977</v>
      </c>
      <c r="G54" s="38">
        <f t="shared" si="9"/>
        <v>116532.71170121116</v>
      </c>
      <c r="H54" s="35">
        <v>191014</v>
      </c>
      <c r="I54" s="36">
        <f t="shared" si="10"/>
        <v>27750.311986529734</v>
      </c>
      <c r="J54" s="35">
        <v>138231</v>
      </c>
      <c r="K54" s="36">
        <f t="shared" si="11"/>
        <v>120371.48305859609</v>
      </c>
      <c r="L54" s="37">
        <v>125565</v>
      </c>
      <c r="M54" s="39">
        <f t="shared" si="12"/>
        <v>126970.5641450861</v>
      </c>
      <c r="N54" s="10">
        <f>(C54-I54)/I54</f>
        <v>-0.10548882089017263</v>
      </c>
      <c r="O54" s="10">
        <f>(E54-K54)/K54</f>
        <v>-0.11210746179961557</v>
      </c>
      <c r="P54" s="10">
        <f>(G54-M54)/M54</f>
        <v>-0.08220686829388164</v>
      </c>
    </row>
    <row r="55" spans="1:16" ht="12" customHeight="1">
      <c r="A55" s="8" t="s">
        <v>33</v>
      </c>
      <c r="B55" s="18">
        <v>34</v>
      </c>
      <c r="C55" s="21">
        <f t="shared" si="7"/>
        <v>5.1021097223702006</v>
      </c>
      <c r="D55" s="18">
        <v>15</v>
      </c>
      <c r="E55" s="21">
        <f t="shared" si="8"/>
        <v>12.731933386524522</v>
      </c>
      <c r="F55" s="24">
        <v>15</v>
      </c>
      <c r="G55" s="4">
        <f t="shared" si="9"/>
        <v>15.202959509451173</v>
      </c>
      <c r="H55" s="18">
        <v>615</v>
      </c>
      <c r="I55" s="23">
        <f t="shared" si="10"/>
        <v>89.3465498430261</v>
      </c>
      <c r="J55" s="18">
        <v>246</v>
      </c>
      <c r="K55" s="23">
        <f t="shared" si="11"/>
        <v>214.2166723268633</v>
      </c>
      <c r="L55" s="24">
        <v>202</v>
      </c>
      <c r="M55" s="23">
        <f t="shared" si="12"/>
        <v>204.26117116479426</v>
      </c>
      <c r="N55" s="25" t="s">
        <v>83</v>
      </c>
      <c r="O55" s="25" t="s">
        <v>67</v>
      </c>
      <c r="P55" s="25" t="s">
        <v>68</v>
      </c>
    </row>
    <row r="56" spans="1:16" ht="12" customHeight="1">
      <c r="A56" s="17" t="s">
        <v>65</v>
      </c>
      <c r="B56" s="20">
        <v>952</v>
      </c>
      <c r="C56" s="21">
        <f>B56*100/666.391</f>
        <v>142.8590722263656</v>
      </c>
      <c r="D56" s="27">
        <v>369</v>
      </c>
      <c r="E56" s="21">
        <f>D56*100/117.814</f>
        <v>313.20556130850326</v>
      </c>
      <c r="F56" s="22">
        <v>346</v>
      </c>
      <c r="G56" s="4">
        <f>F56*100/98.665</f>
        <v>350.68159935134037</v>
      </c>
      <c r="H56" s="18">
        <v>796</v>
      </c>
      <c r="I56" s="23">
        <f>H56*100/688.331</f>
        <v>115.64203849601427</v>
      </c>
      <c r="J56" s="19">
        <v>301</v>
      </c>
      <c r="K56" s="29">
        <f>J56*100/114.837</f>
        <v>262.1106437820563</v>
      </c>
      <c r="L56" s="24">
        <v>288</v>
      </c>
      <c r="M56" s="29">
        <f>L56*100/98.893</f>
        <v>291.22384799733044</v>
      </c>
      <c r="N56" s="10">
        <f>(C56-I56)/I56</f>
        <v>0.23535587995787027</v>
      </c>
      <c r="O56" s="10">
        <f>(E56-K56)/K56</f>
        <v>0.1949364466440064</v>
      </c>
      <c r="P56" s="10">
        <f>(G56-M56)/M56</f>
        <v>0.20416511821708694</v>
      </c>
    </row>
    <row r="57" spans="1:16" ht="10.5" customHeight="1">
      <c r="A57" s="8" t="s">
        <v>34</v>
      </c>
      <c r="B57" s="20">
        <v>0</v>
      </c>
      <c r="C57" s="21">
        <f>B57*100/666.391</f>
        <v>0</v>
      </c>
      <c r="D57" s="20">
        <v>0</v>
      </c>
      <c r="E57" s="21">
        <f>D57*100/117.814</f>
        <v>0</v>
      </c>
      <c r="F57" s="20">
        <v>0</v>
      </c>
      <c r="G57" s="4">
        <f>F57*100/98.665</f>
        <v>0</v>
      </c>
      <c r="H57" s="20">
        <v>0</v>
      </c>
      <c r="I57" s="23">
        <f>H57*100/688.331</f>
        <v>0</v>
      </c>
      <c r="J57" s="20">
        <v>0</v>
      </c>
      <c r="K57" s="23">
        <f>J57*100/114.837</f>
        <v>0</v>
      </c>
      <c r="L57" s="20">
        <v>0</v>
      </c>
      <c r="M57" s="23">
        <f>L57*100/98.893</f>
        <v>0</v>
      </c>
      <c r="N57" s="25" t="s">
        <v>43</v>
      </c>
      <c r="O57" s="26" t="s">
        <v>43</v>
      </c>
      <c r="P57" s="26" t="s">
        <v>43</v>
      </c>
    </row>
    <row r="58" spans="1:16" ht="10.5" customHeight="1">
      <c r="A58" s="8" t="s">
        <v>36</v>
      </c>
      <c r="B58" s="20">
        <v>0</v>
      </c>
      <c r="C58" s="21">
        <f>B58*100/666.391</f>
        <v>0</v>
      </c>
      <c r="D58" s="20">
        <v>0</v>
      </c>
      <c r="E58" s="21">
        <f>D58*100/117.814</f>
        <v>0</v>
      </c>
      <c r="F58" s="20">
        <v>0</v>
      </c>
      <c r="G58" s="4">
        <f>F58*100/98.665</f>
        <v>0</v>
      </c>
      <c r="H58" s="20">
        <v>0</v>
      </c>
      <c r="I58" s="23">
        <f>H58*100/688.331</f>
        <v>0</v>
      </c>
      <c r="J58" s="20">
        <v>0</v>
      </c>
      <c r="K58" s="23">
        <f>J58*100/114.837</f>
        <v>0</v>
      </c>
      <c r="L58" s="20">
        <v>0</v>
      </c>
      <c r="M58" s="23">
        <f>L58*100/98.893</f>
        <v>0</v>
      </c>
      <c r="N58" s="25" t="s">
        <v>43</v>
      </c>
      <c r="O58" s="26" t="s">
        <v>43</v>
      </c>
      <c r="P58" s="26" t="s">
        <v>43</v>
      </c>
    </row>
    <row r="59" spans="1:16" ht="10.5" customHeight="1">
      <c r="A59" s="8" t="s">
        <v>35</v>
      </c>
      <c r="B59" s="20">
        <v>0</v>
      </c>
      <c r="C59" s="21">
        <f>B59*100/666.391</f>
        <v>0</v>
      </c>
      <c r="D59" s="20">
        <v>0</v>
      </c>
      <c r="E59" s="21">
        <f>D59*100/117.814</f>
        <v>0</v>
      </c>
      <c r="F59" s="20">
        <v>0</v>
      </c>
      <c r="G59" s="4">
        <f>F59*100/98.665</f>
        <v>0</v>
      </c>
      <c r="H59" s="18">
        <v>1</v>
      </c>
      <c r="I59" s="23">
        <f>H59*100/688.331</f>
        <v>0.14527894283418877</v>
      </c>
      <c r="J59" s="18">
        <v>1</v>
      </c>
      <c r="K59" s="23">
        <f>J59*100/114.837</f>
        <v>0.8707994810035093</v>
      </c>
      <c r="L59" s="24">
        <v>1</v>
      </c>
      <c r="M59" s="23">
        <f>L59*100/98.893</f>
        <v>1.0111939166573973</v>
      </c>
      <c r="N59" s="25" t="s">
        <v>61</v>
      </c>
      <c r="O59" s="25" t="s">
        <v>76</v>
      </c>
      <c r="P59" s="25" t="s">
        <v>61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P1"/>
    <mergeCell ref="A2:A3"/>
    <mergeCell ref="H2:M2"/>
    <mergeCell ref="B2:G2"/>
    <mergeCell ref="N2:P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S_ORG</cp:lastModifiedBy>
  <cp:lastPrinted>2012-11-16T11:47:13Z</cp:lastPrinted>
  <dcterms:created xsi:type="dcterms:W3CDTF">2008-02-19T06:47:57Z</dcterms:created>
  <dcterms:modified xsi:type="dcterms:W3CDTF">2012-11-22T10:24:41Z</dcterms:modified>
  <cp:category/>
  <cp:version/>
  <cp:contentType/>
  <cp:contentStatus/>
</cp:coreProperties>
</file>