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075" windowHeight="93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<sst xmlns="http://schemas.openxmlformats.org/spreadsheetml/2006/main" count="224" uniqueCount="76">
  <si>
    <t>Брюшной тиф</t>
  </si>
  <si>
    <t>Другие сальмонеллезные инфекции</t>
  </si>
  <si>
    <t>Бактериальная дизентерия (шигеллез)</t>
  </si>
  <si>
    <t>Энтеровирусные инфекции</t>
  </si>
  <si>
    <t>острый гепатит В</t>
  </si>
  <si>
    <t>острый гепатит С</t>
  </si>
  <si>
    <t>хронический гепатит С</t>
  </si>
  <si>
    <t>Носительство возбудителя вирусного гепатита В</t>
  </si>
  <si>
    <t>Острый паралитический полиомиелит</t>
  </si>
  <si>
    <t>Острые вялые параличи</t>
  </si>
  <si>
    <t>Дифтерия</t>
  </si>
  <si>
    <t>Коклюш</t>
  </si>
  <si>
    <t>Ветряная оспа</t>
  </si>
  <si>
    <t>Корь</t>
  </si>
  <si>
    <t>Краснуха</t>
  </si>
  <si>
    <t>Паротит эпидемический</t>
  </si>
  <si>
    <t>Менингококковая инфекция</t>
  </si>
  <si>
    <t>Туляремия</t>
  </si>
  <si>
    <t>Сибирская язва</t>
  </si>
  <si>
    <t>Бруцеллез, впервые выявленный</t>
  </si>
  <si>
    <t>Клещевой весенне-летний энцефалит</t>
  </si>
  <si>
    <t>Клещевой боррелиоз (болезнь Лайма)</t>
  </si>
  <si>
    <t>Псевдотуберкулез</t>
  </si>
  <si>
    <t>Лептоспироз</t>
  </si>
  <si>
    <t>Бешенство</t>
  </si>
  <si>
    <t>Укусы, ослюнения, оцарапывания животными</t>
  </si>
  <si>
    <t>Риккетсиозы</t>
  </si>
  <si>
    <t>болезнь Брилля</t>
  </si>
  <si>
    <t>лихорадка Ку</t>
  </si>
  <si>
    <t>сибирский клещевой тиф</t>
  </si>
  <si>
    <t>Педикулез</t>
  </si>
  <si>
    <t>Грипп</t>
  </si>
  <si>
    <t>Малярия впервые выявленная</t>
  </si>
  <si>
    <t>Поствакцинальные осложнения</t>
  </si>
  <si>
    <t>Трихинеллез</t>
  </si>
  <si>
    <t>всего</t>
  </si>
  <si>
    <t>ОКИ, вызванные установленными возбудителями</t>
  </si>
  <si>
    <t>Хронические вирусные гепатиты (впервые установленные) - всего</t>
  </si>
  <si>
    <t>на 100 тыс.</t>
  </si>
  <si>
    <t>в том числе туберкулез органов дыхания</t>
  </si>
  <si>
    <t>Сифилис (впервые выявленный) все формы</t>
  </si>
  <si>
    <t>-</t>
  </si>
  <si>
    <t>от 0 до 14 лет</t>
  </si>
  <si>
    <t>от 0 до 17 лет</t>
  </si>
  <si>
    <t>рост, снижение ( % )</t>
  </si>
  <si>
    <t>из них: энтеровирусный менингит</t>
  </si>
  <si>
    <t>Острые вирусные гепатиты – всего</t>
  </si>
  <si>
    <t>из них: острый гепатит А</t>
  </si>
  <si>
    <t>из них: хронический гепатит В</t>
  </si>
  <si>
    <t>из нее: генерализованные формы</t>
  </si>
  <si>
    <t xml:space="preserve">     из них:лихорадка Западного Нила</t>
  </si>
  <si>
    <t>из них: эпидемический сыпной тиф</t>
  </si>
  <si>
    <t>Туберкулез (впервые выявленный) активные формы</t>
  </si>
  <si>
    <t>из них бациллярные формы</t>
  </si>
  <si>
    <t>Гонококковая инфекция</t>
  </si>
  <si>
    <t>+ 1 сл.</t>
  </si>
  <si>
    <t>- 2 сл.</t>
  </si>
  <si>
    <t>- 1 сл.</t>
  </si>
  <si>
    <t>- 3 сл.</t>
  </si>
  <si>
    <t xml:space="preserve">ОКИ, вызван. неустановлен. возбудителями </t>
  </si>
  <si>
    <t>Пневмония (внебольничная)</t>
  </si>
  <si>
    <t>- 4 сл.</t>
  </si>
  <si>
    <t>Вирусные и геморрагические лихорадки</t>
  </si>
  <si>
    <t>Укусы клещами</t>
  </si>
  <si>
    <t>+ 9 сл.</t>
  </si>
  <si>
    <t>+ 5 сл.</t>
  </si>
  <si>
    <t>+ 7 сл.</t>
  </si>
  <si>
    <r>
      <t>Сведения об инфекционной и паразитарной заболеваемости в Костромской области за</t>
    </r>
    <r>
      <rPr>
        <b/>
        <sz val="9"/>
        <color indexed="8"/>
        <rFont val="Times New Roman"/>
        <family val="1"/>
      </rPr>
      <t xml:space="preserve"> январь  </t>
    </r>
    <r>
      <rPr>
        <sz val="9"/>
        <color indexed="8"/>
        <rFont val="Times New Roman"/>
        <family val="1"/>
      </rPr>
      <t xml:space="preserve">2013-12гг. </t>
    </r>
  </si>
  <si>
    <t>острый гепатит Е</t>
  </si>
  <si>
    <t>астраханская пятнистая лихорадка</t>
  </si>
  <si>
    <t>гранулоцитарный анаплазмоз человека</t>
  </si>
  <si>
    <t>моноцитарный эрлихиоз человека</t>
  </si>
  <si>
    <t>Острые ИВДП множественной или неуточненной локализации</t>
  </si>
  <si>
    <t>ГЛПС</t>
  </si>
  <si>
    <t>Крымская геморр. лихорадка</t>
  </si>
  <si>
    <t>Болезнь, вызванная ВИЧ и бессимптомный инфекционный статус, вызванный  ВИЧ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</si>
</sst>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7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8"/>
      <color indexed="8"/>
      <name val="Times New Roman"/>
      <family val="1"/>
    </font>
    <font>
      <sz val="8"/>
      <name val="Calibri"/>
      <family val="2"/>
    </font>
    <font>
      <sz val="8"/>
      <color indexed="8"/>
      <name val="Calibri"/>
      <family val="2"/>
    </font>
    <font>
      <sz val="7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 readingOrder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vertical="top" wrapText="1"/>
    </xf>
    <xf numFmtId="0" fontId="45" fillId="0" borderId="10" xfId="0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1" fontId="45" fillId="0" borderId="10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49" fontId="2" fillId="0" borderId="12" xfId="55" applyNumberFormat="1" applyFont="1" applyFill="1" applyBorder="1" applyAlignment="1">
      <alignment horizontal="center" vertical="center"/>
    </xf>
    <xf numFmtId="165" fontId="2" fillId="0" borderId="12" xfId="55" applyNumberFormat="1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wrapText="1"/>
    </xf>
    <xf numFmtId="0" fontId="45" fillId="0" borderId="11" xfId="0" applyFont="1" applyFill="1" applyBorder="1" applyAlignment="1">
      <alignment horizontal="left" vertical="top" wrapText="1" indent="1"/>
    </xf>
    <xf numFmtId="0" fontId="2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vertical="top" wrapText="1"/>
    </xf>
    <xf numFmtId="0" fontId="45" fillId="0" borderId="10" xfId="0" applyFont="1" applyFill="1" applyBorder="1" applyAlignment="1">
      <alignment horizontal="left" vertical="top" wrapText="1" indent="1"/>
    </xf>
    <xf numFmtId="1" fontId="2" fillId="0" borderId="10" xfId="0" applyNumberFormat="1" applyFont="1" applyFill="1" applyBorder="1" applyAlignment="1">
      <alignment horizontal="center" vertical="center"/>
    </xf>
    <xf numFmtId="165" fontId="2" fillId="0" borderId="12" xfId="55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wrapText="1"/>
    </xf>
    <xf numFmtId="0" fontId="45" fillId="0" borderId="10" xfId="0" applyFont="1" applyFill="1" applyBorder="1" applyAlignment="1">
      <alignment horizontal="left" wrapText="1" indent="1"/>
    </xf>
    <xf numFmtId="0" fontId="45" fillId="0" borderId="10" xfId="0" applyFont="1" applyFill="1" applyBorder="1" applyAlignment="1">
      <alignment horizontal="left" vertical="top" wrapText="1" indent="2"/>
    </xf>
    <xf numFmtId="0" fontId="45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/>
    </xf>
    <xf numFmtId="0" fontId="0" fillId="0" borderId="0" xfId="0" applyFill="1" applyAlignment="1">
      <alignment/>
    </xf>
    <xf numFmtId="165" fontId="3" fillId="0" borderId="12" xfId="55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1" fontId="44" fillId="0" borderId="10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center"/>
    </xf>
    <xf numFmtId="0" fontId="48" fillId="0" borderId="13" xfId="0" applyFont="1" applyFill="1" applyBorder="1" applyAlignment="1">
      <alignment horizontal="center"/>
    </xf>
    <xf numFmtId="0" fontId="45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49" fillId="0" borderId="15" xfId="0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4"/>
  <sheetViews>
    <sheetView tabSelected="1" zoomScale="130" zoomScaleNormal="130" zoomScalePageLayoutView="0" workbookViewId="0" topLeftCell="A10">
      <selection activeCell="H17" sqref="H17:P17"/>
    </sheetView>
  </sheetViews>
  <sheetFormatPr defaultColWidth="9.140625" defaultRowHeight="15"/>
  <cols>
    <col min="1" max="1" width="25.00390625" style="27" customWidth="1"/>
    <col min="2" max="12" width="5.00390625" style="27" customWidth="1"/>
    <col min="13" max="13" width="5.00390625" style="28" customWidth="1"/>
    <col min="14" max="14" width="5.57421875" style="28" customWidth="1"/>
    <col min="15" max="16" width="5.00390625" style="28" customWidth="1"/>
  </cols>
  <sheetData>
    <row r="1" spans="1:16" ht="12" customHeight="1">
      <c r="A1" s="36" t="s">
        <v>67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7"/>
      <c r="N1" s="37"/>
      <c r="O1" s="37"/>
      <c r="P1" s="37"/>
    </row>
    <row r="2" spans="1:16" ht="10.5" customHeight="1">
      <c r="A2" s="38"/>
      <c r="B2" s="41">
        <v>2013</v>
      </c>
      <c r="C2" s="42"/>
      <c r="D2" s="42"/>
      <c r="E2" s="42"/>
      <c r="F2" s="43"/>
      <c r="G2" s="43"/>
      <c r="H2" s="39">
        <v>2012</v>
      </c>
      <c r="I2" s="39"/>
      <c r="J2" s="39"/>
      <c r="K2" s="39"/>
      <c r="L2" s="40"/>
      <c r="M2" s="40"/>
      <c r="N2" s="44" t="s">
        <v>44</v>
      </c>
      <c r="O2" s="44"/>
      <c r="P2" s="45"/>
    </row>
    <row r="3" spans="1:16" ht="21" customHeight="1">
      <c r="A3" s="38"/>
      <c r="B3" s="1" t="s">
        <v>35</v>
      </c>
      <c r="C3" s="2" t="s">
        <v>38</v>
      </c>
      <c r="D3" s="2" t="s">
        <v>43</v>
      </c>
      <c r="E3" s="2" t="s">
        <v>38</v>
      </c>
      <c r="F3" s="3" t="s">
        <v>42</v>
      </c>
      <c r="G3" s="4" t="s">
        <v>38</v>
      </c>
      <c r="H3" s="1" t="s">
        <v>35</v>
      </c>
      <c r="I3" s="2" t="s">
        <v>38</v>
      </c>
      <c r="J3" s="2" t="s">
        <v>43</v>
      </c>
      <c r="K3" s="2" t="s">
        <v>38</v>
      </c>
      <c r="L3" s="3" t="s">
        <v>42</v>
      </c>
      <c r="M3" s="2" t="s">
        <v>38</v>
      </c>
      <c r="N3" s="5" t="s">
        <v>35</v>
      </c>
      <c r="O3" s="2" t="s">
        <v>43</v>
      </c>
      <c r="P3" s="3" t="s">
        <v>42</v>
      </c>
    </row>
    <row r="4" spans="1:16" ht="10.5" customHeight="1">
      <c r="A4" s="6" t="s">
        <v>0</v>
      </c>
      <c r="B4" s="7">
        <v>0</v>
      </c>
      <c r="C4" s="8">
        <f>B4*100/661.764</f>
        <v>0</v>
      </c>
      <c r="D4" s="7">
        <v>0</v>
      </c>
      <c r="E4" s="8">
        <f>D4*100/119.253</f>
        <v>0</v>
      </c>
      <c r="F4" s="9">
        <v>0</v>
      </c>
      <c r="G4" s="30">
        <f aca="true" t="shared" si="0" ref="G4:G23">F4*100/100.533</f>
        <v>0</v>
      </c>
      <c r="H4" s="7">
        <v>0</v>
      </c>
      <c r="I4" s="8">
        <f>H4*100/666.391</f>
        <v>0</v>
      </c>
      <c r="J4" s="7">
        <v>0</v>
      </c>
      <c r="K4" s="8">
        <f>J4*100/117.814</f>
        <v>0</v>
      </c>
      <c r="L4" s="9">
        <v>0</v>
      </c>
      <c r="M4" s="8">
        <f>L4*100/98.665</f>
        <v>0</v>
      </c>
      <c r="N4" s="10" t="s">
        <v>41</v>
      </c>
      <c r="O4" s="11" t="s">
        <v>41</v>
      </c>
      <c r="P4" s="11" t="s">
        <v>41</v>
      </c>
    </row>
    <row r="5" spans="1:16" ht="10.5" customHeight="1">
      <c r="A5" s="6" t="s">
        <v>1</v>
      </c>
      <c r="B5" s="12">
        <v>14</v>
      </c>
      <c r="C5" s="8">
        <f aca="true" t="shared" si="1" ref="C5:C23">B5*100/661.764</f>
        <v>2.115557812150555</v>
      </c>
      <c r="D5" s="7">
        <v>6</v>
      </c>
      <c r="E5" s="8">
        <f aca="true" t="shared" si="2" ref="E5:E23">D5*100/119.253</f>
        <v>5.031319966793288</v>
      </c>
      <c r="F5" s="9">
        <v>6</v>
      </c>
      <c r="G5" s="30">
        <f t="shared" si="0"/>
        <v>5.9681895497000985</v>
      </c>
      <c r="H5" s="12">
        <v>5</v>
      </c>
      <c r="I5" s="8">
        <f aca="true" t="shared" si="3" ref="I5:I64">H5*100/666.391</f>
        <v>0.7503102532897353</v>
      </c>
      <c r="J5" s="7">
        <v>1</v>
      </c>
      <c r="K5" s="8">
        <f aca="true" t="shared" si="4" ref="K5:K64">J5*100/117.814</f>
        <v>0.8487955591016348</v>
      </c>
      <c r="L5" s="9">
        <v>1</v>
      </c>
      <c r="M5" s="8">
        <f aca="true" t="shared" si="5" ref="M5:M64">L5*100/98.665</f>
        <v>1.0135306339634116</v>
      </c>
      <c r="N5" s="13" t="s">
        <v>64</v>
      </c>
      <c r="O5" s="13" t="s">
        <v>65</v>
      </c>
      <c r="P5" s="13" t="s">
        <v>65</v>
      </c>
    </row>
    <row r="6" spans="1:16" ht="10.5" customHeight="1">
      <c r="A6" s="6" t="s">
        <v>2</v>
      </c>
      <c r="B6" s="12">
        <v>2</v>
      </c>
      <c r="C6" s="8">
        <f t="shared" si="1"/>
        <v>0.30222254459293646</v>
      </c>
      <c r="D6" s="7">
        <v>0</v>
      </c>
      <c r="E6" s="8">
        <f t="shared" si="2"/>
        <v>0</v>
      </c>
      <c r="F6" s="7">
        <v>0</v>
      </c>
      <c r="G6" s="30">
        <f t="shared" si="0"/>
        <v>0</v>
      </c>
      <c r="H6" s="12">
        <v>3</v>
      </c>
      <c r="I6" s="8">
        <f t="shared" si="3"/>
        <v>0.4501861519738412</v>
      </c>
      <c r="J6" s="7">
        <v>0</v>
      </c>
      <c r="K6" s="8">
        <f t="shared" si="4"/>
        <v>0</v>
      </c>
      <c r="L6" s="7">
        <v>0</v>
      </c>
      <c r="M6" s="8">
        <f t="shared" si="5"/>
        <v>0</v>
      </c>
      <c r="N6" s="13" t="s">
        <v>57</v>
      </c>
      <c r="O6" s="13" t="s">
        <v>41</v>
      </c>
      <c r="P6" s="13" t="s">
        <v>41</v>
      </c>
    </row>
    <row r="7" spans="1:16" ht="21" customHeight="1">
      <c r="A7" s="6" t="s">
        <v>36</v>
      </c>
      <c r="B7" s="12">
        <v>27</v>
      </c>
      <c r="C7" s="8">
        <f t="shared" si="1"/>
        <v>4.080004352004642</v>
      </c>
      <c r="D7" s="7">
        <v>14</v>
      </c>
      <c r="E7" s="8">
        <f t="shared" si="2"/>
        <v>11.739746589184339</v>
      </c>
      <c r="F7" s="9">
        <v>13</v>
      </c>
      <c r="G7" s="30">
        <f t="shared" si="0"/>
        <v>12.931077357683547</v>
      </c>
      <c r="H7" s="12">
        <v>81</v>
      </c>
      <c r="I7" s="8">
        <f t="shared" si="3"/>
        <v>12.155026103293713</v>
      </c>
      <c r="J7" s="7">
        <v>53</v>
      </c>
      <c r="K7" s="8">
        <f t="shared" si="4"/>
        <v>44.98616463238665</v>
      </c>
      <c r="L7" s="9">
        <v>52</v>
      </c>
      <c r="M7" s="8">
        <f t="shared" si="5"/>
        <v>52.703592966097396</v>
      </c>
      <c r="N7" s="14">
        <f>(C7-I7)/I7</f>
        <v>-0.6643360271436143</v>
      </c>
      <c r="O7" s="29">
        <f>(E7-K7)/K7</f>
        <v>-0.7390365085550635</v>
      </c>
      <c r="P7" s="29">
        <f>(G7-M7)/M7</f>
        <v>-0.7546452408661832</v>
      </c>
    </row>
    <row r="8" spans="1:16" ht="10.5" customHeight="1">
      <c r="A8" s="6" t="s">
        <v>59</v>
      </c>
      <c r="B8" s="7">
        <v>282</v>
      </c>
      <c r="C8" s="8">
        <f t="shared" si="1"/>
        <v>42.61337878760404</v>
      </c>
      <c r="D8" s="7">
        <v>157</v>
      </c>
      <c r="E8" s="8">
        <f t="shared" si="2"/>
        <v>131.65287246442438</v>
      </c>
      <c r="F8" s="9">
        <v>153</v>
      </c>
      <c r="G8" s="30">
        <f t="shared" si="0"/>
        <v>152.18883351735252</v>
      </c>
      <c r="H8" s="7">
        <v>255</v>
      </c>
      <c r="I8" s="8">
        <f t="shared" si="3"/>
        <v>38.265822917776504</v>
      </c>
      <c r="J8" s="7">
        <v>188</v>
      </c>
      <c r="K8" s="8">
        <f t="shared" si="4"/>
        <v>159.57356511110734</v>
      </c>
      <c r="L8" s="9">
        <v>180</v>
      </c>
      <c r="M8" s="8">
        <f t="shared" si="5"/>
        <v>182.43551411341406</v>
      </c>
      <c r="N8" s="14">
        <f>(C8-I8)/I8</f>
        <v>0.11361459230000952</v>
      </c>
      <c r="O8" s="29">
        <f>(E8-K8)/K8</f>
        <v>-0.17497066401469719</v>
      </c>
      <c r="P8" s="29">
        <f>(G8-M8)/M8</f>
        <v>-0.16579381894502287</v>
      </c>
    </row>
    <row r="9" spans="1:16" ht="11.25" customHeight="1">
      <c r="A9" s="6" t="s">
        <v>8</v>
      </c>
      <c r="B9" s="7">
        <v>0</v>
      </c>
      <c r="C9" s="8">
        <f t="shared" si="1"/>
        <v>0</v>
      </c>
      <c r="D9" s="7">
        <v>0</v>
      </c>
      <c r="E9" s="8">
        <f t="shared" si="2"/>
        <v>0</v>
      </c>
      <c r="F9" s="7">
        <v>0</v>
      </c>
      <c r="G9" s="30">
        <f t="shared" si="0"/>
        <v>0</v>
      </c>
      <c r="H9" s="7">
        <v>0</v>
      </c>
      <c r="I9" s="8">
        <f t="shared" si="3"/>
        <v>0</v>
      </c>
      <c r="J9" s="7">
        <v>0</v>
      </c>
      <c r="K9" s="8">
        <f t="shared" si="4"/>
        <v>0</v>
      </c>
      <c r="L9" s="7">
        <v>0</v>
      </c>
      <c r="M9" s="8">
        <f t="shared" si="5"/>
        <v>0</v>
      </c>
      <c r="N9" s="10" t="s">
        <v>41</v>
      </c>
      <c r="O9" s="11" t="s">
        <v>41</v>
      </c>
      <c r="P9" s="11" t="s">
        <v>41</v>
      </c>
    </row>
    <row r="10" spans="1:16" ht="10.5" customHeight="1">
      <c r="A10" s="15" t="s">
        <v>9</v>
      </c>
      <c r="B10" s="7">
        <v>0</v>
      </c>
      <c r="C10" s="8">
        <f t="shared" si="1"/>
        <v>0</v>
      </c>
      <c r="D10" s="7">
        <v>0</v>
      </c>
      <c r="E10" s="8">
        <f t="shared" si="2"/>
        <v>0</v>
      </c>
      <c r="F10" s="7">
        <v>0</v>
      </c>
      <c r="G10" s="30">
        <f t="shared" si="0"/>
        <v>0</v>
      </c>
      <c r="H10" s="7">
        <v>1</v>
      </c>
      <c r="I10" s="8">
        <f t="shared" si="3"/>
        <v>0.15006205065794706</v>
      </c>
      <c r="J10" s="7">
        <v>1</v>
      </c>
      <c r="K10" s="8">
        <f t="shared" si="4"/>
        <v>0.8487955591016348</v>
      </c>
      <c r="L10" s="9">
        <v>1</v>
      </c>
      <c r="M10" s="8">
        <f t="shared" si="5"/>
        <v>1.0135306339634116</v>
      </c>
      <c r="N10" s="13" t="s">
        <v>57</v>
      </c>
      <c r="O10" s="13" t="s">
        <v>57</v>
      </c>
      <c r="P10" s="13" t="s">
        <v>57</v>
      </c>
    </row>
    <row r="11" spans="1:16" ht="10.5" customHeight="1">
      <c r="A11" s="15" t="s">
        <v>3</v>
      </c>
      <c r="B11" s="7">
        <v>0</v>
      </c>
      <c r="C11" s="8">
        <f t="shared" si="1"/>
        <v>0</v>
      </c>
      <c r="D11" s="7">
        <v>0</v>
      </c>
      <c r="E11" s="8">
        <f t="shared" si="2"/>
        <v>0</v>
      </c>
      <c r="F11" s="7">
        <v>0</v>
      </c>
      <c r="G11" s="30">
        <f t="shared" si="0"/>
        <v>0</v>
      </c>
      <c r="H11" s="7">
        <v>0</v>
      </c>
      <c r="I11" s="8">
        <f t="shared" si="3"/>
        <v>0</v>
      </c>
      <c r="J11" s="7">
        <v>0</v>
      </c>
      <c r="K11" s="8">
        <f t="shared" si="4"/>
        <v>0</v>
      </c>
      <c r="L11" s="7">
        <v>0</v>
      </c>
      <c r="M11" s="8">
        <f t="shared" si="5"/>
        <v>0</v>
      </c>
      <c r="N11" s="10" t="s">
        <v>41</v>
      </c>
      <c r="O11" s="10" t="s">
        <v>41</v>
      </c>
      <c r="P11" s="10" t="s">
        <v>41</v>
      </c>
    </row>
    <row r="12" spans="1:16" ht="10.5" customHeight="1">
      <c r="A12" s="16" t="s">
        <v>45</v>
      </c>
      <c r="B12" s="7">
        <v>0</v>
      </c>
      <c r="C12" s="8">
        <f t="shared" si="1"/>
        <v>0</v>
      </c>
      <c r="D12" s="7">
        <v>0</v>
      </c>
      <c r="E12" s="8">
        <f t="shared" si="2"/>
        <v>0</v>
      </c>
      <c r="F12" s="7">
        <v>0</v>
      </c>
      <c r="G12" s="30">
        <f t="shared" si="0"/>
        <v>0</v>
      </c>
      <c r="H12" s="7">
        <v>0</v>
      </c>
      <c r="I12" s="8">
        <f t="shared" si="3"/>
        <v>0</v>
      </c>
      <c r="J12" s="7">
        <v>0</v>
      </c>
      <c r="K12" s="8">
        <f t="shared" si="4"/>
        <v>0</v>
      </c>
      <c r="L12" s="7">
        <v>0</v>
      </c>
      <c r="M12" s="8">
        <f t="shared" si="5"/>
        <v>0</v>
      </c>
      <c r="N12" s="10" t="s">
        <v>41</v>
      </c>
      <c r="O12" s="10" t="s">
        <v>41</v>
      </c>
      <c r="P12" s="10" t="s">
        <v>41</v>
      </c>
    </row>
    <row r="13" spans="1:16" ht="10.5" customHeight="1">
      <c r="A13" s="15" t="s">
        <v>46</v>
      </c>
      <c r="B13" s="17">
        <v>7</v>
      </c>
      <c r="C13" s="8">
        <f t="shared" si="1"/>
        <v>1.0577789060752776</v>
      </c>
      <c r="D13" s="17">
        <v>1</v>
      </c>
      <c r="E13" s="8">
        <f t="shared" si="2"/>
        <v>0.8385533277988814</v>
      </c>
      <c r="F13" s="9">
        <v>1</v>
      </c>
      <c r="G13" s="30">
        <f t="shared" si="0"/>
        <v>0.9946982582833497</v>
      </c>
      <c r="H13" s="17">
        <v>2</v>
      </c>
      <c r="I13" s="8">
        <f t="shared" si="3"/>
        <v>0.3001241013158941</v>
      </c>
      <c r="J13" s="7">
        <v>0</v>
      </c>
      <c r="K13" s="8">
        <f t="shared" si="4"/>
        <v>0</v>
      </c>
      <c r="L13" s="7">
        <v>0</v>
      </c>
      <c r="M13" s="8">
        <f t="shared" si="5"/>
        <v>0</v>
      </c>
      <c r="N13" s="10" t="s">
        <v>65</v>
      </c>
      <c r="O13" s="10" t="s">
        <v>55</v>
      </c>
      <c r="P13" s="10" t="s">
        <v>55</v>
      </c>
    </row>
    <row r="14" spans="1:16" ht="10.5" customHeight="1">
      <c r="A14" s="16" t="s">
        <v>47</v>
      </c>
      <c r="B14" s="17">
        <v>7</v>
      </c>
      <c r="C14" s="8">
        <f t="shared" si="1"/>
        <v>1.0577789060752776</v>
      </c>
      <c r="D14" s="17">
        <v>1</v>
      </c>
      <c r="E14" s="8">
        <f t="shared" si="2"/>
        <v>0.8385533277988814</v>
      </c>
      <c r="F14" s="9">
        <v>1</v>
      </c>
      <c r="G14" s="30">
        <f t="shared" si="0"/>
        <v>0.9946982582833497</v>
      </c>
      <c r="H14" s="7">
        <v>0</v>
      </c>
      <c r="I14" s="8">
        <f t="shared" si="3"/>
        <v>0</v>
      </c>
      <c r="J14" s="7">
        <v>0</v>
      </c>
      <c r="K14" s="8">
        <f t="shared" si="4"/>
        <v>0</v>
      </c>
      <c r="L14" s="7">
        <v>0</v>
      </c>
      <c r="M14" s="8">
        <f t="shared" si="5"/>
        <v>0</v>
      </c>
      <c r="N14" s="10" t="s">
        <v>66</v>
      </c>
      <c r="O14" s="10" t="s">
        <v>55</v>
      </c>
      <c r="P14" s="10" t="s">
        <v>55</v>
      </c>
    </row>
    <row r="15" spans="1:16" ht="10.5" customHeight="1">
      <c r="A15" s="16" t="s">
        <v>4</v>
      </c>
      <c r="B15" s="7">
        <v>0</v>
      </c>
      <c r="C15" s="8">
        <f t="shared" si="1"/>
        <v>0</v>
      </c>
      <c r="D15" s="7">
        <v>0</v>
      </c>
      <c r="E15" s="8">
        <f t="shared" si="2"/>
        <v>0</v>
      </c>
      <c r="F15" s="7">
        <v>0</v>
      </c>
      <c r="G15" s="30">
        <f t="shared" si="0"/>
        <v>0</v>
      </c>
      <c r="H15" s="17">
        <v>1</v>
      </c>
      <c r="I15" s="8">
        <f t="shared" si="3"/>
        <v>0.15006205065794706</v>
      </c>
      <c r="J15" s="7">
        <v>0</v>
      </c>
      <c r="K15" s="8">
        <f t="shared" si="4"/>
        <v>0</v>
      </c>
      <c r="L15" s="7">
        <v>0</v>
      </c>
      <c r="M15" s="8">
        <f t="shared" si="5"/>
        <v>0</v>
      </c>
      <c r="N15" s="13" t="s">
        <v>57</v>
      </c>
      <c r="O15" s="13" t="s">
        <v>41</v>
      </c>
      <c r="P15" s="13" t="s">
        <v>41</v>
      </c>
    </row>
    <row r="16" spans="1:16" ht="10.5" customHeight="1">
      <c r="A16" s="16" t="s">
        <v>5</v>
      </c>
      <c r="B16" s="7">
        <v>0</v>
      </c>
      <c r="C16" s="8">
        <f t="shared" si="1"/>
        <v>0</v>
      </c>
      <c r="D16" s="7">
        <v>0</v>
      </c>
      <c r="E16" s="8">
        <f t="shared" si="2"/>
        <v>0</v>
      </c>
      <c r="F16" s="7">
        <v>0</v>
      </c>
      <c r="G16" s="30">
        <f t="shared" si="0"/>
        <v>0</v>
      </c>
      <c r="H16" s="17">
        <v>1</v>
      </c>
      <c r="I16" s="8">
        <f t="shared" si="3"/>
        <v>0.15006205065794706</v>
      </c>
      <c r="J16" s="7">
        <v>0</v>
      </c>
      <c r="K16" s="8">
        <f t="shared" si="4"/>
        <v>0</v>
      </c>
      <c r="L16" s="7">
        <v>0</v>
      </c>
      <c r="M16" s="8">
        <f t="shared" si="5"/>
        <v>0</v>
      </c>
      <c r="N16" s="13" t="s">
        <v>57</v>
      </c>
      <c r="O16" s="11" t="s">
        <v>41</v>
      </c>
      <c r="P16" s="11" t="s">
        <v>41</v>
      </c>
    </row>
    <row r="17" spans="1:16" ht="10.5" customHeight="1">
      <c r="A17" s="16" t="s">
        <v>68</v>
      </c>
      <c r="B17" s="7">
        <v>0</v>
      </c>
      <c r="C17" s="8">
        <f t="shared" si="1"/>
        <v>0</v>
      </c>
      <c r="D17" s="7">
        <v>0</v>
      </c>
      <c r="E17" s="8">
        <f t="shared" si="2"/>
        <v>0</v>
      </c>
      <c r="F17" s="7">
        <v>0</v>
      </c>
      <c r="G17" s="30">
        <f t="shared" si="0"/>
        <v>0</v>
      </c>
      <c r="H17" s="31">
        <v>0</v>
      </c>
      <c r="I17" s="8">
        <f>H17*100/666.391</f>
        <v>0</v>
      </c>
      <c r="J17" s="31">
        <v>0</v>
      </c>
      <c r="K17" s="8">
        <f>J17*100/117.814</f>
        <v>0</v>
      </c>
      <c r="L17" s="31">
        <v>0</v>
      </c>
      <c r="M17" s="8">
        <f>L17*100/98.665</f>
        <v>0</v>
      </c>
      <c r="N17" s="10" t="s">
        <v>41</v>
      </c>
      <c r="O17" s="11" t="s">
        <v>41</v>
      </c>
      <c r="P17" s="11" t="s">
        <v>41</v>
      </c>
    </row>
    <row r="18" spans="1:16" ht="10.5" customHeight="1">
      <c r="A18" s="6" t="s">
        <v>37</v>
      </c>
      <c r="B18" s="17">
        <v>27</v>
      </c>
      <c r="C18" s="8">
        <f t="shared" si="1"/>
        <v>4.080004352004642</v>
      </c>
      <c r="D18" s="7">
        <v>0</v>
      </c>
      <c r="E18" s="8">
        <f t="shared" si="2"/>
        <v>0</v>
      </c>
      <c r="F18" s="7">
        <v>0</v>
      </c>
      <c r="G18" s="30">
        <f t="shared" si="0"/>
        <v>0</v>
      </c>
      <c r="H18" s="17">
        <v>18</v>
      </c>
      <c r="I18" s="8">
        <f t="shared" si="3"/>
        <v>2.701116911843047</v>
      </c>
      <c r="J18" s="7">
        <v>0</v>
      </c>
      <c r="K18" s="8">
        <f t="shared" si="4"/>
        <v>0</v>
      </c>
      <c r="L18" s="7">
        <v>0</v>
      </c>
      <c r="M18" s="8">
        <f t="shared" si="5"/>
        <v>0</v>
      </c>
      <c r="N18" s="14">
        <f>(C18-I18)/I18</f>
        <v>0.5104878778537363</v>
      </c>
      <c r="O18" s="13" t="s">
        <v>41</v>
      </c>
      <c r="P18" s="13" t="s">
        <v>41</v>
      </c>
    </row>
    <row r="19" spans="1:16" ht="10.5" customHeight="1">
      <c r="A19" s="16" t="s">
        <v>48</v>
      </c>
      <c r="B19" s="17">
        <v>2</v>
      </c>
      <c r="C19" s="8">
        <f t="shared" si="1"/>
        <v>0.30222254459293646</v>
      </c>
      <c r="D19" s="7">
        <v>0</v>
      </c>
      <c r="E19" s="8">
        <f t="shared" si="2"/>
        <v>0</v>
      </c>
      <c r="F19" s="7">
        <v>0</v>
      </c>
      <c r="G19" s="30">
        <f t="shared" si="0"/>
        <v>0</v>
      </c>
      <c r="H19" s="17">
        <v>3</v>
      </c>
      <c r="I19" s="8">
        <f t="shared" si="3"/>
        <v>0.4501861519738412</v>
      </c>
      <c r="J19" s="7">
        <v>0</v>
      </c>
      <c r="K19" s="8">
        <f t="shared" si="4"/>
        <v>0</v>
      </c>
      <c r="L19" s="7">
        <v>0</v>
      </c>
      <c r="M19" s="8">
        <f t="shared" si="5"/>
        <v>0</v>
      </c>
      <c r="N19" s="13" t="s">
        <v>57</v>
      </c>
      <c r="O19" s="13" t="s">
        <v>41</v>
      </c>
      <c r="P19" s="13" t="s">
        <v>41</v>
      </c>
    </row>
    <row r="20" spans="1:16" ht="10.5" customHeight="1">
      <c r="A20" s="16" t="s">
        <v>6</v>
      </c>
      <c r="B20" s="7">
        <v>25</v>
      </c>
      <c r="C20" s="8">
        <f t="shared" si="1"/>
        <v>3.7777818074117056</v>
      </c>
      <c r="D20" s="7">
        <v>0</v>
      </c>
      <c r="E20" s="8">
        <f t="shared" si="2"/>
        <v>0</v>
      </c>
      <c r="F20" s="7">
        <v>0</v>
      </c>
      <c r="G20" s="30">
        <f t="shared" si="0"/>
        <v>0</v>
      </c>
      <c r="H20" s="7">
        <v>15</v>
      </c>
      <c r="I20" s="8">
        <f t="shared" si="3"/>
        <v>2.250930759869206</v>
      </c>
      <c r="J20" s="7">
        <v>0</v>
      </c>
      <c r="K20" s="8">
        <f t="shared" si="4"/>
        <v>0</v>
      </c>
      <c r="L20" s="7">
        <v>0</v>
      </c>
      <c r="M20" s="8">
        <f t="shared" si="5"/>
        <v>0</v>
      </c>
      <c r="N20" s="14">
        <f>(C20-I20)/I20</f>
        <v>0.6783198642819291</v>
      </c>
      <c r="O20" s="13" t="s">
        <v>41</v>
      </c>
      <c r="P20" s="13" t="s">
        <v>41</v>
      </c>
    </row>
    <row r="21" spans="1:16" ht="21" customHeight="1">
      <c r="A21" s="6" t="s">
        <v>7</v>
      </c>
      <c r="B21" s="7">
        <v>0</v>
      </c>
      <c r="C21" s="8">
        <f t="shared" si="1"/>
        <v>0</v>
      </c>
      <c r="D21" s="7">
        <v>0</v>
      </c>
      <c r="E21" s="8">
        <f t="shared" si="2"/>
        <v>0</v>
      </c>
      <c r="F21" s="7">
        <v>0</v>
      </c>
      <c r="G21" s="30">
        <f t="shared" si="0"/>
        <v>0</v>
      </c>
      <c r="H21" s="7">
        <v>3</v>
      </c>
      <c r="I21" s="8">
        <f t="shared" si="3"/>
        <v>0.4501861519738412</v>
      </c>
      <c r="J21" s="7">
        <v>0</v>
      </c>
      <c r="K21" s="8">
        <f t="shared" si="4"/>
        <v>0</v>
      </c>
      <c r="L21" s="7">
        <v>0</v>
      </c>
      <c r="M21" s="8">
        <f t="shared" si="5"/>
        <v>0</v>
      </c>
      <c r="N21" s="13" t="s">
        <v>58</v>
      </c>
      <c r="O21" s="13" t="s">
        <v>41</v>
      </c>
      <c r="P21" s="13" t="s">
        <v>41</v>
      </c>
    </row>
    <row r="22" spans="1:16" ht="10.5" customHeight="1">
      <c r="A22" s="6" t="s">
        <v>10</v>
      </c>
      <c r="B22" s="7">
        <v>0</v>
      </c>
      <c r="C22" s="8">
        <f t="shared" si="1"/>
        <v>0</v>
      </c>
      <c r="D22" s="7">
        <v>0</v>
      </c>
      <c r="E22" s="8">
        <f t="shared" si="2"/>
        <v>0</v>
      </c>
      <c r="F22" s="7">
        <v>0</v>
      </c>
      <c r="G22" s="30">
        <f t="shared" si="0"/>
        <v>0</v>
      </c>
      <c r="H22" s="7">
        <v>0</v>
      </c>
      <c r="I22" s="8">
        <f t="shared" si="3"/>
        <v>0</v>
      </c>
      <c r="J22" s="7">
        <v>0</v>
      </c>
      <c r="K22" s="8">
        <f t="shared" si="4"/>
        <v>0</v>
      </c>
      <c r="L22" s="7">
        <v>0</v>
      </c>
      <c r="M22" s="8">
        <f t="shared" si="5"/>
        <v>0</v>
      </c>
      <c r="N22" s="10" t="s">
        <v>41</v>
      </c>
      <c r="O22" s="11" t="s">
        <v>41</v>
      </c>
      <c r="P22" s="11" t="s">
        <v>41</v>
      </c>
    </row>
    <row r="23" spans="1:16" ht="10.5" customHeight="1">
      <c r="A23" s="6" t="s">
        <v>11</v>
      </c>
      <c r="B23" s="7">
        <v>1</v>
      </c>
      <c r="C23" s="8">
        <f t="shared" si="1"/>
        <v>0.15111127229646823</v>
      </c>
      <c r="D23" s="7">
        <v>1</v>
      </c>
      <c r="E23" s="8">
        <f t="shared" si="2"/>
        <v>0.8385533277988814</v>
      </c>
      <c r="F23" s="9">
        <v>1</v>
      </c>
      <c r="G23" s="30">
        <f t="shared" si="0"/>
        <v>0.9946982582833497</v>
      </c>
      <c r="H23" s="7">
        <v>3</v>
      </c>
      <c r="I23" s="8">
        <f t="shared" si="3"/>
        <v>0.4501861519738412</v>
      </c>
      <c r="J23" s="7">
        <v>3</v>
      </c>
      <c r="K23" s="8">
        <f t="shared" si="4"/>
        <v>2.5463866773049046</v>
      </c>
      <c r="L23" s="9">
        <v>3</v>
      </c>
      <c r="M23" s="8">
        <f t="shared" si="5"/>
        <v>3.0405919018902345</v>
      </c>
      <c r="N23" s="10" t="s">
        <v>56</v>
      </c>
      <c r="O23" s="10" t="s">
        <v>56</v>
      </c>
      <c r="P23" s="10" t="s">
        <v>56</v>
      </c>
    </row>
    <row r="24" spans="1:16" ht="10.5" customHeight="1">
      <c r="A24" s="18" t="s">
        <v>13</v>
      </c>
      <c r="B24" s="7">
        <v>0</v>
      </c>
      <c r="C24" s="8">
        <f>B24*100/661.764</f>
        <v>0</v>
      </c>
      <c r="D24" s="7">
        <v>0</v>
      </c>
      <c r="E24" s="8">
        <f>D24*100/119.253</f>
        <v>0</v>
      </c>
      <c r="F24" s="7">
        <v>0</v>
      </c>
      <c r="G24" s="30">
        <f>F24*100/100.533</f>
        <v>0</v>
      </c>
      <c r="H24" s="7">
        <v>3</v>
      </c>
      <c r="I24" s="8">
        <f t="shared" si="3"/>
        <v>0.4501861519738412</v>
      </c>
      <c r="J24" s="7">
        <v>2</v>
      </c>
      <c r="K24" s="8">
        <f t="shared" si="4"/>
        <v>1.6975911182032697</v>
      </c>
      <c r="L24" s="9">
        <v>2</v>
      </c>
      <c r="M24" s="8">
        <f t="shared" si="5"/>
        <v>2.027061267926823</v>
      </c>
      <c r="N24" s="10" t="s">
        <v>58</v>
      </c>
      <c r="O24" s="11" t="s">
        <v>56</v>
      </c>
      <c r="P24" s="11" t="s">
        <v>56</v>
      </c>
    </row>
    <row r="25" spans="1:16" ht="10.5" customHeight="1">
      <c r="A25" s="18" t="s">
        <v>14</v>
      </c>
      <c r="B25" s="7">
        <v>0</v>
      </c>
      <c r="C25" s="8">
        <f>B25*100/661.764</f>
        <v>0</v>
      </c>
      <c r="D25" s="7">
        <v>0</v>
      </c>
      <c r="E25" s="8">
        <f>D25*100/119.253</f>
        <v>0</v>
      </c>
      <c r="F25" s="7">
        <v>0</v>
      </c>
      <c r="G25" s="30">
        <f>F25*100/100.533</f>
        <v>0</v>
      </c>
      <c r="H25" s="7">
        <v>0</v>
      </c>
      <c r="I25" s="8">
        <f t="shared" si="3"/>
        <v>0</v>
      </c>
      <c r="J25" s="7">
        <v>0</v>
      </c>
      <c r="K25" s="8">
        <f t="shared" si="4"/>
        <v>0</v>
      </c>
      <c r="L25" s="7">
        <v>0</v>
      </c>
      <c r="M25" s="8">
        <f t="shared" si="5"/>
        <v>0</v>
      </c>
      <c r="N25" s="13" t="s">
        <v>41</v>
      </c>
      <c r="O25" s="11" t="s">
        <v>41</v>
      </c>
      <c r="P25" s="11" t="s">
        <v>41</v>
      </c>
    </row>
    <row r="26" spans="1:16" ht="10.5" customHeight="1">
      <c r="A26" s="18" t="s">
        <v>15</v>
      </c>
      <c r="B26" s="7">
        <v>0</v>
      </c>
      <c r="C26" s="8">
        <f>B26*100/661.764</f>
        <v>0</v>
      </c>
      <c r="D26" s="7">
        <v>0</v>
      </c>
      <c r="E26" s="8">
        <f>D26*100/119.253</f>
        <v>0</v>
      </c>
      <c r="F26" s="7">
        <v>0</v>
      </c>
      <c r="G26" s="30">
        <f>F26*100/100.533</f>
        <v>0</v>
      </c>
      <c r="H26" s="7">
        <v>0</v>
      </c>
      <c r="I26" s="8">
        <f t="shared" si="3"/>
        <v>0</v>
      </c>
      <c r="J26" s="7">
        <v>0</v>
      </c>
      <c r="K26" s="8">
        <f t="shared" si="4"/>
        <v>0</v>
      </c>
      <c r="L26" s="7">
        <v>0</v>
      </c>
      <c r="M26" s="8">
        <f t="shared" si="5"/>
        <v>0</v>
      </c>
      <c r="N26" s="10" t="s">
        <v>41</v>
      </c>
      <c r="O26" s="11" t="s">
        <v>41</v>
      </c>
      <c r="P26" s="11" t="s">
        <v>41</v>
      </c>
    </row>
    <row r="27" spans="1:16" ht="10.5" customHeight="1">
      <c r="A27" s="18" t="s">
        <v>16</v>
      </c>
      <c r="B27" s="7">
        <v>0</v>
      </c>
      <c r="C27" s="8">
        <f>B27*100/661.764</f>
        <v>0</v>
      </c>
      <c r="D27" s="7">
        <v>0</v>
      </c>
      <c r="E27" s="8">
        <f>D27*100/119.253</f>
        <v>0</v>
      </c>
      <c r="F27" s="7">
        <v>0</v>
      </c>
      <c r="G27" s="30">
        <f>F27*100/100.533</f>
        <v>0</v>
      </c>
      <c r="H27" s="7">
        <v>0</v>
      </c>
      <c r="I27" s="8">
        <f t="shared" si="3"/>
        <v>0</v>
      </c>
      <c r="J27" s="7">
        <v>0</v>
      </c>
      <c r="K27" s="8">
        <f t="shared" si="4"/>
        <v>0</v>
      </c>
      <c r="L27" s="7">
        <v>0</v>
      </c>
      <c r="M27" s="8">
        <f t="shared" si="5"/>
        <v>0</v>
      </c>
      <c r="N27" s="10" t="s">
        <v>41</v>
      </c>
      <c r="O27" s="11" t="s">
        <v>41</v>
      </c>
      <c r="P27" s="11" t="s">
        <v>41</v>
      </c>
    </row>
    <row r="28" spans="1:16" ht="10.5" customHeight="1">
      <c r="A28" s="19" t="s">
        <v>49</v>
      </c>
      <c r="B28" s="7">
        <v>0</v>
      </c>
      <c r="C28" s="8">
        <f>B28*100/661.764</f>
        <v>0</v>
      </c>
      <c r="D28" s="7">
        <v>0</v>
      </c>
      <c r="E28" s="8">
        <f>D28*100/119.253</f>
        <v>0</v>
      </c>
      <c r="F28" s="7">
        <v>0</v>
      </c>
      <c r="G28" s="30">
        <f>F28*100/100.533</f>
        <v>0</v>
      </c>
      <c r="H28" s="7">
        <v>0</v>
      </c>
      <c r="I28" s="8">
        <f t="shared" si="3"/>
        <v>0</v>
      </c>
      <c r="J28" s="7">
        <v>0</v>
      </c>
      <c r="K28" s="8">
        <f t="shared" si="4"/>
        <v>0</v>
      </c>
      <c r="L28" s="7">
        <v>0</v>
      </c>
      <c r="M28" s="8">
        <f t="shared" si="5"/>
        <v>0</v>
      </c>
      <c r="N28" s="10" t="s">
        <v>41</v>
      </c>
      <c r="O28" s="11" t="s">
        <v>41</v>
      </c>
      <c r="P28" s="11" t="s">
        <v>41</v>
      </c>
    </row>
    <row r="29" spans="1:16" ht="10.5" customHeight="1">
      <c r="A29" s="18" t="s">
        <v>12</v>
      </c>
      <c r="B29" s="7">
        <v>807</v>
      </c>
      <c r="C29" s="8">
        <f aca="true" t="shared" si="6" ref="C29:C60">B29*100/661.764</f>
        <v>121.94679674324986</v>
      </c>
      <c r="D29" s="7">
        <v>753</v>
      </c>
      <c r="E29" s="8">
        <f aca="true" t="shared" si="7" ref="E29:E60">D29*100/119.253</f>
        <v>631.4306558325577</v>
      </c>
      <c r="F29" s="9">
        <v>725</v>
      </c>
      <c r="G29" s="30">
        <f aca="true" t="shared" si="8" ref="G29:G60">F29*100/100.533</f>
        <v>721.1562372554286</v>
      </c>
      <c r="H29" s="7">
        <v>612</v>
      </c>
      <c r="I29" s="8">
        <f t="shared" si="3"/>
        <v>91.83797500266361</v>
      </c>
      <c r="J29" s="7">
        <v>586</v>
      </c>
      <c r="K29" s="8">
        <f t="shared" si="4"/>
        <v>497.394197633558</v>
      </c>
      <c r="L29" s="9">
        <v>558</v>
      </c>
      <c r="M29" s="8">
        <f t="shared" si="5"/>
        <v>565.5500937515836</v>
      </c>
      <c r="N29" s="21">
        <f>(C29-I29)/I29</f>
        <v>0.3278471867407028</v>
      </c>
      <c r="O29" s="21">
        <f>(E29-K29)/K29</f>
        <v>0.2694773257040435</v>
      </c>
      <c r="P29" s="21">
        <f>(G29-M29)/M29</f>
        <v>0.2751412213047824</v>
      </c>
    </row>
    <row r="30" spans="1:16" ht="10.5" customHeight="1">
      <c r="A30" s="18" t="s">
        <v>17</v>
      </c>
      <c r="B30" s="7">
        <v>0</v>
      </c>
      <c r="C30" s="8">
        <f t="shared" si="6"/>
        <v>0</v>
      </c>
      <c r="D30" s="7">
        <v>0</v>
      </c>
      <c r="E30" s="8">
        <f t="shared" si="7"/>
        <v>0</v>
      </c>
      <c r="F30" s="7">
        <v>0</v>
      </c>
      <c r="G30" s="30">
        <f t="shared" si="8"/>
        <v>0</v>
      </c>
      <c r="H30" s="7">
        <v>0</v>
      </c>
      <c r="I30" s="8">
        <f t="shared" si="3"/>
        <v>0</v>
      </c>
      <c r="J30" s="7">
        <v>0</v>
      </c>
      <c r="K30" s="8">
        <f t="shared" si="4"/>
        <v>0</v>
      </c>
      <c r="L30" s="7">
        <v>0</v>
      </c>
      <c r="M30" s="8">
        <f t="shared" si="5"/>
        <v>0</v>
      </c>
      <c r="N30" s="10" t="s">
        <v>41</v>
      </c>
      <c r="O30" s="11" t="s">
        <v>41</v>
      </c>
      <c r="P30" s="11" t="s">
        <v>41</v>
      </c>
    </row>
    <row r="31" spans="1:16" ht="10.5" customHeight="1">
      <c r="A31" s="18" t="s">
        <v>18</v>
      </c>
      <c r="B31" s="7">
        <v>0</v>
      </c>
      <c r="C31" s="8">
        <f t="shared" si="6"/>
        <v>0</v>
      </c>
      <c r="D31" s="7">
        <v>0</v>
      </c>
      <c r="E31" s="8">
        <f t="shared" si="7"/>
        <v>0</v>
      </c>
      <c r="F31" s="7">
        <v>0</v>
      </c>
      <c r="G31" s="30">
        <f t="shared" si="8"/>
        <v>0</v>
      </c>
      <c r="H31" s="7">
        <v>0</v>
      </c>
      <c r="I31" s="8">
        <f t="shared" si="3"/>
        <v>0</v>
      </c>
      <c r="J31" s="7">
        <v>0</v>
      </c>
      <c r="K31" s="8">
        <f t="shared" si="4"/>
        <v>0</v>
      </c>
      <c r="L31" s="7">
        <v>0</v>
      </c>
      <c r="M31" s="8">
        <f t="shared" si="5"/>
        <v>0</v>
      </c>
      <c r="N31" s="10" t="s">
        <v>41</v>
      </c>
      <c r="O31" s="11" t="s">
        <v>41</v>
      </c>
      <c r="P31" s="11" t="s">
        <v>41</v>
      </c>
    </row>
    <row r="32" spans="1:16" ht="10.5" customHeight="1">
      <c r="A32" s="18" t="s">
        <v>19</v>
      </c>
      <c r="B32" s="7">
        <v>0</v>
      </c>
      <c r="C32" s="8">
        <f t="shared" si="6"/>
        <v>0</v>
      </c>
      <c r="D32" s="7">
        <v>0</v>
      </c>
      <c r="E32" s="8">
        <f t="shared" si="7"/>
        <v>0</v>
      </c>
      <c r="F32" s="7">
        <v>0</v>
      </c>
      <c r="G32" s="30">
        <f t="shared" si="8"/>
        <v>0</v>
      </c>
      <c r="H32" s="7">
        <v>0</v>
      </c>
      <c r="I32" s="8">
        <f t="shared" si="3"/>
        <v>0</v>
      </c>
      <c r="J32" s="7">
        <v>0</v>
      </c>
      <c r="K32" s="8">
        <f t="shared" si="4"/>
        <v>0</v>
      </c>
      <c r="L32" s="7">
        <v>0</v>
      </c>
      <c r="M32" s="8">
        <f t="shared" si="5"/>
        <v>0</v>
      </c>
      <c r="N32" s="10" t="s">
        <v>41</v>
      </c>
      <c r="O32" s="11" t="s">
        <v>41</v>
      </c>
      <c r="P32" s="11" t="s">
        <v>41</v>
      </c>
    </row>
    <row r="33" spans="1:16" ht="21.75" customHeight="1">
      <c r="A33" s="22" t="s">
        <v>62</v>
      </c>
      <c r="B33" s="17">
        <v>8</v>
      </c>
      <c r="C33" s="8">
        <f t="shared" si="6"/>
        <v>1.2088901783717458</v>
      </c>
      <c r="D33" s="17">
        <v>1</v>
      </c>
      <c r="E33" s="8">
        <f t="shared" si="7"/>
        <v>0.8385533277988814</v>
      </c>
      <c r="F33" s="20">
        <v>1</v>
      </c>
      <c r="G33" s="30">
        <f t="shared" si="8"/>
        <v>0.9946982582833497</v>
      </c>
      <c r="H33" s="17">
        <v>7</v>
      </c>
      <c r="I33" s="8">
        <f t="shared" si="3"/>
        <v>1.0504343546056294</v>
      </c>
      <c r="J33" s="7">
        <v>0</v>
      </c>
      <c r="K33" s="8">
        <f t="shared" si="4"/>
        <v>0</v>
      </c>
      <c r="L33" s="7">
        <v>0</v>
      </c>
      <c r="M33" s="8">
        <f t="shared" si="5"/>
        <v>0</v>
      </c>
      <c r="N33" s="10" t="s">
        <v>55</v>
      </c>
      <c r="O33" s="10" t="s">
        <v>55</v>
      </c>
      <c r="P33" s="10" t="s">
        <v>55</v>
      </c>
    </row>
    <row r="34" spans="1:16" ht="10.5" customHeight="1">
      <c r="A34" s="22" t="s">
        <v>50</v>
      </c>
      <c r="B34" s="7">
        <v>0</v>
      </c>
      <c r="C34" s="8">
        <f t="shared" si="6"/>
        <v>0</v>
      </c>
      <c r="D34" s="7">
        <v>0</v>
      </c>
      <c r="E34" s="8">
        <f t="shared" si="7"/>
        <v>0</v>
      </c>
      <c r="F34" s="7">
        <v>0</v>
      </c>
      <c r="G34" s="30">
        <f t="shared" si="8"/>
        <v>0</v>
      </c>
      <c r="H34" s="7">
        <v>0</v>
      </c>
      <c r="I34" s="8">
        <f t="shared" si="3"/>
        <v>0</v>
      </c>
      <c r="J34" s="7">
        <v>0</v>
      </c>
      <c r="K34" s="8">
        <f t="shared" si="4"/>
        <v>0</v>
      </c>
      <c r="L34" s="7">
        <v>0</v>
      </c>
      <c r="M34" s="8">
        <f t="shared" si="5"/>
        <v>0</v>
      </c>
      <c r="N34" s="10" t="s">
        <v>41</v>
      </c>
      <c r="O34" s="11" t="s">
        <v>41</v>
      </c>
      <c r="P34" s="11" t="s">
        <v>41</v>
      </c>
    </row>
    <row r="35" spans="1:16" ht="10.5" customHeight="1">
      <c r="A35" s="23" t="s">
        <v>74</v>
      </c>
      <c r="B35" s="7">
        <v>0</v>
      </c>
      <c r="C35" s="8">
        <f t="shared" si="6"/>
        <v>0</v>
      </c>
      <c r="D35" s="7">
        <v>0</v>
      </c>
      <c r="E35" s="8">
        <f t="shared" si="7"/>
        <v>0</v>
      </c>
      <c r="F35" s="7">
        <v>0</v>
      </c>
      <c r="G35" s="30">
        <f t="shared" si="8"/>
        <v>0</v>
      </c>
      <c r="H35" s="7">
        <v>0</v>
      </c>
      <c r="I35" s="8">
        <f t="shared" si="3"/>
        <v>0</v>
      </c>
      <c r="J35" s="7">
        <v>0</v>
      </c>
      <c r="K35" s="8">
        <f t="shared" si="4"/>
        <v>0</v>
      </c>
      <c r="L35" s="7">
        <v>0</v>
      </c>
      <c r="M35" s="8">
        <f t="shared" si="5"/>
        <v>0</v>
      </c>
      <c r="N35" s="10" t="s">
        <v>41</v>
      </c>
      <c r="O35" s="11" t="s">
        <v>41</v>
      </c>
      <c r="P35" s="11" t="s">
        <v>41</v>
      </c>
    </row>
    <row r="36" spans="1:16" ht="10.5" customHeight="1">
      <c r="A36" s="19" t="s">
        <v>73</v>
      </c>
      <c r="B36" s="7">
        <v>8</v>
      </c>
      <c r="C36" s="8">
        <f t="shared" si="6"/>
        <v>1.2088901783717458</v>
      </c>
      <c r="D36" s="7">
        <v>1</v>
      </c>
      <c r="E36" s="8">
        <f t="shared" si="7"/>
        <v>0.8385533277988814</v>
      </c>
      <c r="F36" s="9">
        <v>1</v>
      </c>
      <c r="G36" s="30">
        <f t="shared" si="8"/>
        <v>0.9946982582833497</v>
      </c>
      <c r="H36" s="7">
        <v>7</v>
      </c>
      <c r="I36" s="8">
        <f t="shared" si="3"/>
        <v>1.0504343546056294</v>
      </c>
      <c r="J36" s="7">
        <v>0</v>
      </c>
      <c r="K36" s="8">
        <f t="shared" si="4"/>
        <v>0</v>
      </c>
      <c r="L36" s="7">
        <v>0</v>
      </c>
      <c r="M36" s="8">
        <f t="shared" si="5"/>
        <v>0</v>
      </c>
      <c r="N36" s="10" t="s">
        <v>55</v>
      </c>
      <c r="O36" s="10" t="s">
        <v>55</v>
      </c>
      <c r="P36" s="10" t="s">
        <v>55</v>
      </c>
    </row>
    <row r="37" spans="1:16" ht="10.5" customHeight="1">
      <c r="A37" s="18" t="s">
        <v>20</v>
      </c>
      <c r="B37" s="7">
        <v>0</v>
      </c>
      <c r="C37" s="8">
        <f t="shared" si="6"/>
        <v>0</v>
      </c>
      <c r="D37" s="7">
        <v>0</v>
      </c>
      <c r="E37" s="8">
        <f t="shared" si="7"/>
        <v>0</v>
      </c>
      <c r="F37" s="7">
        <v>0</v>
      </c>
      <c r="G37" s="30">
        <f t="shared" si="8"/>
        <v>0</v>
      </c>
      <c r="H37" s="7">
        <v>0</v>
      </c>
      <c r="I37" s="8">
        <f t="shared" si="3"/>
        <v>0</v>
      </c>
      <c r="J37" s="7">
        <v>0</v>
      </c>
      <c r="K37" s="8">
        <f t="shared" si="4"/>
        <v>0</v>
      </c>
      <c r="L37" s="7">
        <v>0</v>
      </c>
      <c r="M37" s="8">
        <f t="shared" si="5"/>
        <v>0</v>
      </c>
      <c r="N37" s="14" t="s">
        <v>41</v>
      </c>
      <c r="O37" s="13" t="s">
        <v>41</v>
      </c>
      <c r="P37" s="13" t="s">
        <v>41</v>
      </c>
    </row>
    <row r="38" spans="1:16" ht="10.5" customHeight="1">
      <c r="A38" s="18" t="s">
        <v>21</v>
      </c>
      <c r="B38" s="7">
        <v>0</v>
      </c>
      <c r="C38" s="8">
        <f t="shared" si="6"/>
        <v>0</v>
      </c>
      <c r="D38" s="7">
        <v>0</v>
      </c>
      <c r="E38" s="8">
        <f t="shared" si="7"/>
        <v>0</v>
      </c>
      <c r="F38" s="7">
        <v>0</v>
      </c>
      <c r="G38" s="30">
        <f t="shared" si="8"/>
        <v>0</v>
      </c>
      <c r="H38" s="7">
        <v>0</v>
      </c>
      <c r="I38" s="8">
        <f t="shared" si="3"/>
        <v>0</v>
      </c>
      <c r="J38" s="7">
        <v>0</v>
      </c>
      <c r="K38" s="8">
        <f t="shared" si="4"/>
        <v>0</v>
      </c>
      <c r="L38" s="7">
        <v>0</v>
      </c>
      <c r="M38" s="8">
        <f t="shared" si="5"/>
        <v>0</v>
      </c>
      <c r="N38" s="14" t="s">
        <v>41</v>
      </c>
      <c r="O38" s="13" t="s">
        <v>41</v>
      </c>
      <c r="P38" s="13" t="s">
        <v>41</v>
      </c>
    </row>
    <row r="39" spans="1:16" ht="10.5" customHeight="1">
      <c r="A39" s="18" t="s">
        <v>22</v>
      </c>
      <c r="B39" s="7">
        <v>0</v>
      </c>
      <c r="C39" s="8">
        <f t="shared" si="6"/>
        <v>0</v>
      </c>
      <c r="D39" s="7">
        <v>0</v>
      </c>
      <c r="E39" s="8">
        <f t="shared" si="7"/>
        <v>0</v>
      </c>
      <c r="F39" s="7">
        <v>0</v>
      </c>
      <c r="G39" s="30">
        <f t="shared" si="8"/>
        <v>0</v>
      </c>
      <c r="H39" s="7">
        <v>0</v>
      </c>
      <c r="I39" s="8">
        <f t="shared" si="3"/>
        <v>0</v>
      </c>
      <c r="J39" s="7">
        <v>0</v>
      </c>
      <c r="K39" s="8">
        <f t="shared" si="4"/>
        <v>0</v>
      </c>
      <c r="L39" s="7">
        <v>0</v>
      </c>
      <c r="M39" s="8">
        <f t="shared" si="5"/>
        <v>0</v>
      </c>
      <c r="N39" s="14" t="s">
        <v>41</v>
      </c>
      <c r="O39" s="13" t="s">
        <v>41</v>
      </c>
      <c r="P39" s="13" t="s">
        <v>41</v>
      </c>
    </row>
    <row r="40" spans="1:16" ht="10.5" customHeight="1">
      <c r="A40" s="18" t="s">
        <v>23</v>
      </c>
      <c r="B40" s="7">
        <v>0</v>
      </c>
      <c r="C40" s="8">
        <f t="shared" si="6"/>
        <v>0</v>
      </c>
      <c r="D40" s="7">
        <v>0</v>
      </c>
      <c r="E40" s="8">
        <f t="shared" si="7"/>
        <v>0</v>
      </c>
      <c r="F40" s="7">
        <v>0</v>
      </c>
      <c r="G40" s="30">
        <f t="shared" si="8"/>
        <v>0</v>
      </c>
      <c r="H40" s="7">
        <v>0</v>
      </c>
      <c r="I40" s="8">
        <f t="shared" si="3"/>
        <v>0</v>
      </c>
      <c r="J40" s="7">
        <v>0</v>
      </c>
      <c r="K40" s="8">
        <f t="shared" si="4"/>
        <v>0</v>
      </c>
      <c r="L40" s="7">
        <v>0</v>
      </c>
      <c r="M40" s="8">
        <f t="shared" si="5"/>
        <v>0</v>
      </c>
      <c r="N40" s="14" t="s">
        <v>41</v>
      </c>
      <c r="O40" s="13" t="s">
        <v>41</v>
      </c>
      <c r="P40" s="13" t="s">
        <v>41</v>
      </c>
    </row>
    <row r="41" spans="1:16" ht="10.5" customHeight="1">
      <c r="A41" s="18" t="s">
        <v>24</v>
      </c>
      <c r="B41" s="7">
        <v>0</v>
      </c>
      <c r="C41" s="8">
        <f t="shared" si="6"/>
        <v>0</v>
      </c>
      <c r="D41" s="7">
        <v>0</v>
      </c>
      <c r="E41" s="8">
        <f t="shared" si="7"/>
        <v>0</v>
      </c>
      <c r="F41" s="7">
        <v>0</v>
      </c>
      <c r="G41" s="30">
        <f t="shared" si="8"/>
        <v>0</v>
      </c>
      <c r="H41" s="7">
        <v>0</v>
      </c>
      <c r="I41" s="8">
        <f t="shared" si="3"/>
        <v>0</v>
      </c>
      <c r="J41" s="7">
        <v>0</v>
      </c>
      <c r="K41" s="8">
        <f t="shared" si="4"/>
        <v>0</v>
      </c>
      <c r="L41" s="7">
        <v>0</v>
      </c>
      <c r="M41" s="8">
        <f t="shared" si="5"/>
        <v>0</v>
      </c>
      <c r="N41" s="10" t="s">
        <v>41</v>
      </c>
      <c r="O41" s="11" t="s">
        <v>41</v>
      </c>
      <c r="P41" s="11" t="s">
        <v>41</v>
      </c>
    </row>
    <row r="42" spans="1:16" ht="22.5">
      <c r="A42" s="18" t="s">
        <v>25</v>
      </c>
      <c r="B42" s="7">
        <v>67</v>
      </c>
      <c r="C42" s="8">
        <f t="shared" si="6"/>
        <v>10.124455243863371</v>
      </c>
      <c r="D42" s="7">
        <v>17</v>
      </c>
      <c r="E42" s="8">
        <f t="shared" si="7"/>
        <v>14.255406572580982</v>
      </c>
      <c r="F42" s="9">
        <v>14</v>
      </c>
      <c r="G42" s="30">
        <f t="shared" si="8"/>
        <v>13.925775615966897</v>
      </c>
      <c r="H42" s="7">
        <v>68</v>
      </c>
      <c r="I42" s="8">
        <f t="shared" si="3"/>
        <v>10.204219444740401</v>
      </c>
      <c r="J42" s="7">
        <v>16</v>
      </c>
      <c r="K42" s="8">
        <f t="shared" si="4"/>
        <v>13.580728945626158</v>
      </c>
      <c r="L42" s="9">
        <v>11</v>
      </c>
      <c r="M42" s="8">
        <f t="shared" si="5"/>
        <v>11.148836973597525</v>
      </c>
      <c r="N42" s="14">
        <f>(C42-I42)/I42</f>
        <v>-0.007816786115683035</v>
      </c>
      <c r="O42" s="14">
        <f>(E42-K42)/K42</f>
        <v>0.049679043713784836</v>
      </c>
      <c r="P42" s="14">
        <f>(G42-M42)/M42</f>
        <v>0.24907877377215823</v>
      </c>
    </row>
    <row r="43" spans="1:16" ht="10.5" customHeight="1">
      <c r="A43" s="18" t="s">
        <v>63</v>
      </c>
      <c r="B43" s="7">
        <v>0</v>
      </c>
      <c r="C43" s="8">
        <f t="shared" si="6"/>
        <v>0</v>
      </c>
      <c r="D43" s="7">
        <v>0</v>
      </c>
      <c r="E43" s="8">
        <f t="shared" si="7"/>
        <v>0</v>
      </c>
      <c r="F43" s="7">
        <v>0</v>
      </c>
      <c r="G43" s="30">
        <f t="shared" si="8"/>
        <v>0</v>
      </c>
      <c r="H43" s="31">
        <v>0</v>
      </c>
      <c r="I43" s="8">
        <f>H43*100/666.391</f>
        <v>0</v>
      </c>
      <c r="J43" s="31">
        <v>0</v>
      </c>
      <c r="K43" s="8">
        <f>J43*100/117.814</f>
        <v>0</v>
      </c>
      <c r="L43" s="31">
        <v>0</v>
      </c>
      <c r="M43" s="8">
        <f>L43*100/98.665</f>
        <v>0</v>
      </c>
      <c r="N43" s="10" t="s">
        <v>41</v>
      </c>
      <c r="O43" s="11" t="s">
        <v>41</v>
      </c>
      <c r="P43" s="11" t="s">
        <v>41</v>
      </c>
    </row>
    <row r="44" spans="1:16" ht="10.5" customHeight="1">
      <c r="A44" s="18" t="s">
        <v>26</v>
      </c>
      <c r="B44" s="7">
        <v>0</v>
      </c>
      <c r="C44" s="8">
        <f t="shared" si="6"/>
        <v>0</v>
      </c>
      <c r="D44" s="7">
        <v>0</v>
      </c>
      <c r="E44" s="8">
        <f t="shared" si="7"/>
        <v>0</v>
      </c>
      <c r="F44" s="7">
        <v>0</v>
      </c>
      <c r="G44" s="30">
        <f t="shared" si="8"/>
        <v>0</v>
      </c>
      <c r="H44" s="7">
        <v>0</v>
      </c>
      <c r="I44" s="8">
        <f t="shared" si="3"/>
        <v>0</v>
      </c>
      <c r="J44" s="7">
        <v>0</v>
      </c>
      <c r="K44" s="8">
        <f t="shared" si="4"/>
        <v>0</v>
      </c>
      <c r="L44" s="7">
        <v>0</v>
      </c>
      <c r="M44" s="8">
        <f t="shared" si="5"/>
        <v>0</v>
      </c>
      <c r="N44" s="10" t="s">
        <v>41</v>
      </c>
      <c r="O44" s="11" t="s">
        <v>41</v>
      </c>
      <c r="P44" s="11" t="s">
        <v>41</v>
      </c>
    </row>
    <row r="45" spans="1:16" ht="10.5" customHeight="1">
      <c r="A45" s="19" t="s">
        <v>51</v>
      </c>
      <c r="B45" s="7">
        <v>0</v>
      </c>
      <c r="C45" s="8">
        <f t="shared" si="6"/>
        <v>0</v>
      </c>
      <c r="D45" s="7">
        <v>0</v>
      </c>
      <c r="E45" s="8">
        <f t="shared" si="7"/>
        <v>0</v>
      </c>
      <c r="F45" s="7">
        <v>0</v>
      </c>
      <c r="G45" s="30">
        <f t="shared" si="8"/>
        <v>0</v>
      </c>
      <c r="H45" s="7">
        <v>0</v>
      </c>
      <c r="I45" s="8">
        <f t="shared" si="3"/>
        <v>0</v>
      </c>
      <c r="J45" s="7">
        <v>0</v>
      </c>
      <c r="K45" s="8">
        <f t="shared" si="4"/>
        <v>0</v>
      </c>
      <c r="L45" s="7">
        <v>0</v>
      </c>
      <c r="M45" s="8">
        <f t="shared" si="5"/>
        <v>0</v>
      </c>
      <c r="N45" s="10" t="s">
        <v>41</v>
      </c>
      <c r="O45" s="11" t="s">
        <v>41</v>
      </c>
      <c r="P45" s="11" t="s">
        <v>41</v>
      </c>
    </row>
    <row r="46" spans="1:16" ht="10.5" customHeight="1">
      <c r="A46" s="19" t="s">
        <v>27</v>
      </c>
      <c r="B46" s="7">
        <v>0</v>
      </c>
      <c r="C46" s="8">
        <f t="shared" si="6"/>
        <v>0</v>
      </c>
      <c r="D46" s="7">
        <v>0</v>
      </c>
      <c r="E46" s="8">
        <f t="shared" si="7"/>
        <v>0</v>
      </c>
      <c r="F46" s="7">
        <v>0</v>
      </c>
      <c r="G46" s="30">
        <f t="shared" si="8"/>
        <v>0</v>
      </c>
      <c r="H46" s="7">
        <v>0</v>
      </c>
      <c r="I46" s="8">
        <f t="shared" si="3"/>
        <v>0</v>
      </c>
      <c r="J46" s="7">
        <v>0</v>
      </c>
      <c r="K46" s="8">
        <f t="shared" si="4"/>
        <v>0</v>
      </c>
      <c r="L46" s="7">
        <v>0</v>
      </c>
      <c r="M46" s="8">
        <f t="shared" si="5"/>
        <v>0</v>
      </c>
      <c r="N46" s="10" t="s">
        <v>41</v>
      </c>
      <c r="O46" s="11" t="s">
        <v>41</v>
      </c>
      <c r="P46" s="11" t="s">
        <v>41</v>
      </c>
    </row>
    <row r="47" spans="1:16" ht="10.5" customHeight="1">
      <c r="A47" s="19" t="s">
        <v>28</v>
      </c>
      <c r="B47" s="7">
        <v>0</v>
      </c>
      <c r="C47" s="8">
        <f t="shared" si="6"/>
        <v>0</v>
      </c>
      <c r="D47" s="7">
        <v>0</v>
      </c>
      <c r="E47" s="8">
        <f t="shared" si="7"/>
        <v>0</v>
      </c>
      <c r="F47" s="7">
        <v>0</v>
      </c>
      <c r="G47" s="30">
        <f t="shared" si="8"/>
        <v>0</v>
      </c>
      <c r="H47" s="7">
        <v>0</v>
      </c>
      <c r="I47" s="8">
        <f t="shared" si="3"/>
        <v>0</v>
      </c>
      <c r="J47" s="7">
        <v>0</v>
      </c>
      <c r="K47" s="8">
        <f t="shared" si="4"/>
        <v>0</v>
      </c>
      <c r="L47" s="7">
        <v>0</v>
      </c>
      <c r="M47" s="8">
        <f t="shared" si="5"/>
        <v>0</v>
      </c>
      <c r="N47" s="10" t="s">
        <v>41</v>
      </c>
      <c r="O47" s="11" t="s">
        <v>41</v>
      </c>
      <c r="P47" s="11" t="s">
        <v>41</v>
      </c>
    </row>
    <row r="48" spans="1:16" ht="10.5" customHeight="1">
      <c r="A48" s="19" t="s">
        <v>29</v>
      </c>
      <c r="B48" s="7">
        <v>0</v>
      </c>
      <c r="C48" s="8">
        <f t="shared" si="6"/>
        <v>0</v>
      </c>
      <c r="D48" s="7">
        <v>0</v>
      </c>
      <c r="E48" s="8">
        <f t="shared" si="7"/>
        <v>0</v>
      </c>
      <c r="F48" s="7">
        <v>0</v>
      </c>
      <c r="G48" s="30">
        <f t="shared" si="8"/>
        <v>0</v>
      </c>
      <c r="H48" s="7">
        <v>0</v>
      </c>
      <c r="I48" s="8">
        <f t="shared" si="3"/>
        <v>0</v>
      </c>
      <c r="J48" s="7">
        <v>0</v>
      </c>
      <c r="K48" s="8">
        <f t="shared" si="4"/>
        <v>0</v>
      </c>
      <c r="L48" s="7">
        <v>0</v>
      </c>
      <c r="M48" s="8">
        <f t="shared" si="5"/>
        <v>0</v>
      </c>
      <c r="N48" s="10" t="s">
        <v>41</v>
      </c>
      <c r="O48" s="11" t="s">
        <v>41</v>
      </c>
      <c r="P48" s="11" t="s">
        <v>41</v>
      </c>
    </row>
    <row r="49" spans="1:16" ht="10.5" customHeight="1">
      <c r="A49" s="19" t="s">
        <v>69</v>
      </c>
      <c r="B49" s="7">
        <v>0</v>
      </c>
      <c r="C49" s="8">
        <f t="shared" si="6"/>
        <v>0</v>
      </c>
      <c r="D49" s="7">
        <v>0</v>
      </c>
      <c r="E49" s="8">
        <f t="shared" si="7"/>
        <v>0</v>
      </c>
      <c r="F49" s="7">
        <v>0</v>
      </c>
      <c r="G49" s="30">
        <f t="shared" si="8"/>
        <v>0</v>
      </c>
      <c r="H49" s="7">
        <v>0</v>
      </c>
      <c r="I49" s="8">
        <f t="shared" si="3"/>
        <v>0</v>
      </c>
      <c r="J49" s="7">
        <v>0</v>
      </c>
      <c r="K49" s="8">
        <f t="shared" si="4"/>
        <v>0</v>
      </c>
      <c r="L49" s="7">
        <v>0</v>
      </c>
      <c r="M49" s="8">
        <f t="shared" si="5"/>
        <v>0</v>
      </c>
      <c r="N49" s="10"/>
      <c r="O49" s="10"/>
      <c r="P49" s="10"/>
    </row>
    <row r="50" spans="1:16" ht="22.5">
      <c r="A50" s="19" t="s">
        <v>70</v>
      </c>
      <c r="B50" s="7">
        <v>0</v>
      </c>
      <c r="C50" s="8">
        <f t="shared" si="6"/>
        <v>0</v>
      </c>
      <c r="D50" s="7">
        <v>0</v>
      </c>
      <c r="E50" s="8">
        <f t="shared" si="7"/>
        <v>0</v>
      </c>
      <c r="F50" s="7">
        <v>0</v>
      </c>
      <c r="G50" s="30">
        <f t="shared" si="8"/>
        <v>0</v>
      </c>
      <c r="H50" s="7">
        <v>0</v>
      </c>
      <c r="I50" s="8">
        <f t="shared" si="3"/>
        <v>0</v>
      </c>
      <c r="J50" s="7">
        <v>0</v>
      </c>
      <c r="K50" s="8">
        <f t="shared" si="4"/>
        <v>0</v>
      </c>
      <c r="L50" s="7">
        <v>0</v>
      </c>
      <c r="M50" s="8">
        <f t="shared" si="5"/>
        <v>0</v>
      </c>
      <c r="N50" s="10"/>
      <c r="O50" s="10"/>
      <c r="P50" s="10"/>
    </row>
    <row r="51" spans="1:16" ht="10.5" customHeight="1">
      <c r="A51" s="19" t="s">
        <v>71</v>
      </c>
      <c r="B51" s="7">
        <v>0</v>
      </c>
      <c r="C51" s="8">
        <f t="shared" si="6"/>
        <v>0</v>
      </c>
      <c r="D51" s="7">
        <v>0</v>
      </c>
      <c r="E51" s="8">
        <f t="shared" si="7"/>
        <v>0</v>
      </c>
      <c r="F51" s="7">
        <v>0</v>
      </c>
      <c r="G51" s="30">
        <f t="shared" si="8"/>
        <v>0</v>
      </c>
      <c r="H51" s="7">
        <v>0</v>
      </c>
      <c r="I51" s="8">
        <f t="shared" si="3"/>
        <v>0</v>
      </c>
      <c r="J51" s="7">
        <v>0</v>
      </c>
      <c r="K51" s="8">
        <f t="shared" si="4"/>
        <v>0</v>
      </c>
      <c r="L51" s="7">
        <v>0</v>
      </c>
      <c r="M51" s="8">
        <f t="shared" si="5"/>
        <v>0</v>
      </c>
      <c r="N51" s="10"/>
      <c r="O51" s="10"/>
      <c r="P51" s="10"/>
    </row>
    <row r="52" spans="1:16" ht="10.5" customHeight="1">
      <c r="A52" s="18" t="s">
        <v>30</v>
      </c>
      <c r="B52" s="7">
        <v>65</v>
      </c>
      <c r="C52" s="8">
        <f t="shared" si="6"/>
        <v>9.822232699270435</v>
      </c>
      <c r="D52" s="7">
        <v>48</v>
      </c>
      <c r="E52" s="8">
        <f t="shared" si="7"/>
        <v>40.250559734346304</v>
      </c>
      <c r="F52" s="9">
        <v>44</v>
      </c>
      <c r="G52" s="30">
        <f t="shared" si="8"/>
        <v>43.76672336446739</v>
      </c>
      <c r="H52" s="7">
        <v>62</v>
      </c>
      <c r="I52" s="8">
        <f t="shared" si="3"/>
        <v>9.303847140792719</v>
      </c>
      <c r="J52" s="7">
        <v>49</v>
      </c>
      <c r="K52" s="8">
        <f t="shared" si="4"/>
        <v>41.590982395980106</v>
      </c>
      <c r="L52" s="9">
        <v>47</v>
      </c>
      <c r="M52" s="8">
        <f t="shared" si="5"/>
        <v>47.63593979628034</v>
      </c>
      <c r="N52" s="14">
        <f>(C52-I52)/I52</f>
        <v>0.05571733398379412</v>
      </c>
      <c r="O52" s="14">
        <f>(E52-K52)/K52</f>
        <v>-0.03222868478729077</v>
      </c>
      <c r="P52" s="14">
        <f>(G52-M52)/M52</f>
        <v>-0.08122473175421806</v>
      </c>
    </row>
    <row r="53" spans="1:16" ht="10.5" customHeight="1">
      <c r="A53" s="18" t="s">
        <v>52</v>
      </c>
      <c r="B53" s="7">
        <v>19</v>
      </c>
      <c r="C53" s="8">
        <f t="shared" si="6"/>
        <v>2.8711141736328964</v>
      </c>
      <c r="D53" s="7">
        <v>1</v>
      </c>
      <c r="E53" s="8">
        <f t="shared" si="7"/>
        <v>0.8385533277988814</v>
      </c>
      <c r="F53" s="9">
        <v>1</v>
      </c>
      <c r="G53" s="30">
        <f t="shared" si="8"/>
        <v>0.9946982582833497</v>
      </c>
      <c r="H53" s="7">
        <v>24</v>
      </c>
      <c r="I53" s="8">
        <f t="shared" si="3"/>
        <v>3.6014892157907297</v>
      </c>
      <c r="J53" s="7">
        <v>0</v>
      </c>
      <c r="K53" s="8">
        <f t="shared" si="4"/>
        <v>0</v>
      </c>
      <c r="L53" s="7">
        <v>0</v>
      </c>
      <c r="M53" s="8">
        <f t="shared" si="5"/>
        <v>0</v>
      </c>
      <c r="N53" s="14">
        <f>(C53-I53)/I53</f>
        <v>-0.2027980644660836</v>
      </c>
      <c r="O53" s="10" t="s">
        <v>55</v>
      </c>
      <c r="P53" s="10" t="s">
        <v>55</v>
      </c>
    </row>
    <row r="54" spans="1:16" ht="22.5">
      <c r="A54" s="19" t="s">
        <v>39</v>
      </c>
      <c r="B54" s="7">
        <v>19</v>
      </c>
      <c r="C54" s="8">
        <f t="shared" si="6"/>
        <v>2.8711141736328964</v>
      </c>
      <c r="D54" s="7">
        <v>1</v>
      </c>
      <c r="E54" s="8">
        <f t="shared" si="7"/>
        <v>0.8385533277988814</v>
      </c>
      <c r="F54" s="9">
        <v>1</v>
      </c>
      <c r="G54" s="30">
        <f t="shared" si="8"/>
        <v>0.9946982582833497</v>
      </c>
      <c r="H54" s="7">
        <v>23</v>
      </c>
      <c r="I54" s="8">
        <f t="shared" si="3"/>
        <v>3.451427165132783</v>
      </c>
      <c r="J54" s="7">
        <v>0</v>
      </c>
      <c r="K54" s="8">
        <f t="shared" si="4"/>
        <v>0</v>
      </c>
      <c r="L54" s="7">
        <v>0</v>
      </c>
      <c r="M54" s="8">
        <f t="shared" si="5"/>
        <v>0</v>
      </c>
      <c r="N54" s="14">
        <f>(C54-I54)/I54</f>
        <v>-0.1681371107472177</v>
      </c>
      <c r="O54" s="10" t="s">
        <v>55</v>
      </c>
      <c r="P54" s="10" t="s">
        <v>55</v>
      </c>
    </row>
    <row r="55" spans="1:16" ht="10.5" customHeight="1">
      <c r="A55" s="24" t="s">
        <v>53</v>
      </c>
      <c r="B55" s="7">
        <v>10</v>
      </c>
      <c r="C55" s="8">
        <f t="shared" si="6"/>
        <v>1.5111127229646824</v>
      </c>
      <c r="D55" s="7">
        <v>0</v>
      </c>
      <c r="E55" s="8">
        <f t="shared" si="7"/>
        <v>0</v>
      </c>
      <c r="F55" s="7">
        <v>0</v>
      </c>
      <c r="G55" s="30">
        <f t="shared" si="8"/>
        <v>0</v>
      </c>
      <c r="H55" s="7">
        <v>10</v>
      </c>
      <c r="I55" s="8">
        <f t="shared" si="3"/>
        <v>1.5006205065794707</v>
      </c>
      <c r="J55" s="7">
        <v>0</v>
      </c>
      <c r="K55" s="8">
        <f t="shared" si="4"/>
        <v>0</v>
      </c>
      <c r="L55" s="7">
        <v>0</v>
      </c>
      <c r="M55" s="8">
        <f t="shared" si="5"/>
        <v>0</v>
      </c>
      <c r="N55" s="14">
        <f>(C55-I55)/I55</f>
        <v>0.006991918569157606</v>
      </c>
      <c r="O55" s="13" t="s">
        <v>41</v>
      </c>
      <c r="P55" s="13" t="s">
        <v>41</v>
      </c>
    </row>
    <row r="56" spans="1:16" ht="22.5">
      <c r="A56" s="18" t="s">
        <v>40</v>
      </c>
      <c r="B56" s="7">
        <v>0</v>
      </c>
      <c r="C56" s="8">
        <f t="shared" si="6"/>
        <v>0</v>
      </c>
      <c r="D56" s="7">
        <v>0</v>
      </c>
      <c r="E56" s="8">
        <f t="shared" si="7"/>
        <v>0</v>
      </c>
      <c r="F56" s="7">
        <v>0</v>
      </c>
      <c r="G56" s="30">
        <f t="shared" si="8"/>
        <v>0</v>
      </c>
      <c r="H56" s="7">
        <v>4</v>
      </c>
      <c r="I56" s="8">
        <f t="shared" si="3"/>
        <v>0.6002482026317882</v>
      </c>
      <c r="J56" s="7">
        <v>0</v>
      </c>
      <c r="K56" s="8">
        <f t="shared" si="4"/>
        <v>0</v>
      </c>
      <c r="L56" s="7">
        <v>0</v>
      </c>
      <c r="M56" s="8">
        <f t="shared" si="5"/>
        <v>0</v>
      </c>
      <c r="N56" s="10" t="s">
        <v>61</v>
      </c>
      <c r="O56" s="13" t="s">
        <v>41</v>
      </c>
      <c r="P56" s="13" t="s">
        <v>41</v>
      </c>
    </row>
    <row r="57" spans="1:16" ht="10.5" customHeight="1">
      <c r="A57" s="18" t="s">
        <v>54</v>
      </c>
      <c r="B57" s="7">
        <v>21</v>
      </c>
      <c r="C57" s="8">
        <f t="shared" si="6"/>
        <v>3.1733367182258325</v>
      </c>
      <c r="D57" s="7">
        <v>1</v>
      </c>
      <c r="E57" s="8">
        <f t="shared" si="7"/>
        <v>0.8385533277988814</v>
      </c>
      <c r="F57" s="9">
        <v>1</v>
      </c>
      <c r="G57" s="30">
        <f t="shared" si="8"/>
        <v>0.9946982582833497</v>
      </c>
      <c r="H57" s="7">
        <v>15</v>
      </c>
      <c r="I57" s="8">
        <f t="shared" si="3"/>
        <v>2.250930759869206</v>
      </c>
      <c r="J57" s="7">
        <v>0</v>
      </c>
      <c r="K57" s="8">
        <f t="shared" si="4"/>
        <v>0</v>
      </c>
      <c r="L57" s="7">
        <v>0</v>
      </c>
      <c r="M57" s="8">
        <f t="shared" si="5"/>
        <v>0</v>
      </c>
      <c r="N57" s="14">
        <f>(C57-I57)/I57</f>
        <v>0.4097886859968204</v>
      </c>
      <c r="O57" s="10" t="s">
        <v>55</v>
      </c>
      <c r="P57" s="10" t="s">
        <v>55</v>
      </c>
    </row>
    <row r="58" spans="1:16" ht="35.25" customHeight="1">
      <c r="A58" s="18" t="s">
        <v>75</v>
      </c>
      <c r="B58" s="7">
        <v>7</v>
      </c>
      <c r="C58" s="8">
        <f t="shared" si="6"/>
        <v>1.0577789060752776</v>
      </c>
      <c r="D58" s="7">
        <v>0</v>
      </c>
      <c r="E58" s="8">
        <f t="shared" si="7"/>
        <v>0</v>
      </c>
      <c r="F58" s="7">
        <v>0</v>
      </c>
      <c r="G58" s="30">
        <f t="shared" si="8"/>
        <v>0</v>
      </c>
      <c r="H58" s="7">
        <v>8</v>
      </c>
      <c r="I58" s="8">
        <f t="shared" si="3"/>
        <v>1.2004964052635765</v>
      </c>
      <c r="J58" s="7">
        <v>0</v>
      </c>
      <c r="K58" s="8">
        <f t="shared" si="4"/>
        <v>0</v>
      </c>
      <c r="L58" s="7">
        <v>0</v>
      </c>
      <c r="M58" s="8">
        <f t="shared" si="5"/>
        <v>0</v>
      </c>
      <c r="N58" s="14">
        <f>(C58-I58)/I58</f>
        <v>-0.11888207125198712</v>
      </c>
      <c r="O58" s="13" t="s">
        <v>41</v>
      </c>
      <c r="P58" s="13" t="s">
        <v>41</v>
      </c>
    </row>
    <row r="59" spans="1:16" ht="24" customHeight="1">
      <c r="A59" s="18" t="s">
        <v>72</v>
      </c>
      <c r="B59" s="1">
        <v>22537</v>
      </c>
      <c r="C59" s="32">
        <f t="shared" si="6"/>
        <v>3405.5947437455043</v>
      </c>
      <c r="D59" s="1">
        <v>17121</v>
      </c>
      <c r="E59" s="34">
        <f t="shared" si="7"/>
        <v>14356.871525244647</v>
      </c>
      <c r="F59" s="33">
        <v>15811</v>
      </c>
      <c r="G59" s="35">
        <f t="shared" si="8"/>
        <v>15727.174161718043</v>
      </c>
      <c r="H59" s="1">
        <v>19096</v>
      </c>
      <c r="I59" s="32">
        <f t="shared" si="3"/>
        <v>2865.584919364157</v>
      </c>
      <c r="J59" s="1">
        <v>14796</v>
      </c>
      <c r="K59" s="34">
        <f t="shared" si="4"/>
        <v>12558.779092467788</v>
      </c>
      <c r="L59" s="33">
        <v>13601</v>
      </c>
      <c r="M59" s="34">
        <f t="shared" si="5"/>
        <v>13785.03015253636</v>
      </c>
      <c r="N59" s="14">
        <f>(C59-I59)/I59</f>
        <v>0.18844663116847005</v>
      </c>
      <c r="O59" s="14">
        <f>(E59-K59)/K59</f>
        <v>0.1431741429272593</v>
      </c>
      <c r="P59" s="14">
        <f>(G59-M59)/M59</f>
        <v>0.14088790432020504</v>
      </c>
    </row>
    <row r="60" spans="1:16" ht="11.25" customHeight="1">
      <c r="A60" s="18" t="s">
        <v>31</v>
      </c>
      <c r="B60" s="7">
        <v>0</v>
      </c>
      <c r="C60" s="8">
        <f t="shared" si="6"/>
        <v>0</v>
      </c>
      <c r="D60" s="7">
        <v>0</v>
      </c>
      <c r="E60" s="8">
        <f t="shared" si="7"/>
        <v>0</v>
      </c>
      <c r="F60" s="7">
        <v>0</v>
      </c>
      <c r="G60" s="30">
        <f t="shared" si="8"/>
        <v>0</v>
      </c>
      <c r="H60" s="7">
        <v>1</v>
      </c>
      <c r="I60" s="8">
        <f t="shared" si="3"/>
        <v>0.15006205065794706</v>
      </c>
      <c r="J60" s="7">
        <v>0</v>
      </c>
      <c r="K60" s="8">
        <f t="shared" si="4"/>
        <v>0</v>
      </c>
      <c r="L60" s="7">
        <v>0</v>
      </c>
      <c r="M60" s="8">
        <f t="shared" si="5"/>
        <v>0</v>
      </c>
      <c r="N60" s="10" t="s">
        <v>57</v>
      </c>
      <c r="O60" s="10" t="s">
        <v>41</v>
      </c>
      <c r="P60" s="10" t="s">
        <v>41</v>
      </c>
    </row>
    <row r="61" spans="1:16" ht="11.25" customHeight="1">
      <c r="A61" s="25" t="s">
        <v>60</v>
      </c>
      <c r="B61" s="17">
        <v>237</v>
      </c>
      <c r="C61" s="8">
        <f>B61*100/661.764</f>
        <v>35.81337153426297</v>
      </c>
      <c r="D61" s="26">
        <v>104</v>
      </c>
      <c r="E61" s="8">
        <f>D61*100/119.253</f>
        <v>87.20954609108367</v>
      </c>
      <c r="F61" s="20">
        <v>101</v>
      </c>
      <c r="G61" s="30">
        <f>F61*100/100.533</f>
        <v>100.46452408661833</v>
      </c>
      <c r="H61" s="17">
        <v>129</v>
      </c>
      <c r="I61" s="8">
        <f t="shared" si="3"/>
        <v>19.35800453487517</v>
      </c>
      <c r="J61" s="26">
        <v>65</v>
      </c>
      <c r="K61" s="8">
        <f t="shared" si="4"/>
        <v>55.17171134160626</v>
      </c>
      <c r="L61" s="20">
        <v>63</v>
      </c>
      <c r="M61" s="8">
        <f t="shared" si="5"/>
        <v>63.85242993969492</v>
      </c>
      <c r="N61" s="14">
        <f>(C61-I61)/I61</f>
        <v>0.8500549201619406</v>
      </c>
      <c r="O61" s="14">
        <f>(E61-K61)/K61</f>
        <v>0.5806931481807586</v>
      </c>
      <c r="P61" s="14">
        <f>(G61-M61)/M61</f>
        <v>0.5733860744454282</v>
      </c>
    </row>
    <row r="62" spans="1:16" ht="11.25" customHeight="1">
      <c r="A62" s="18" t="s">
        <v>32</v>
      </c>
      <c r="B62" s="7">
        <v>0</v>
      </c>
      <c r="C62" s="8">
        <f>B62*100/661.764</f>
        <v>0</v>
      </c>
      <c r="D62" s="7">
        <v>0</v>
      </c>
      <c r="E62" s="8">
        <f>D62*100/119.253</f>
        <v>0</v>
      </c>
      <c r="F62" s="7">
        <v>0</v>
      </c>
      <c r="G62" s="30">
        <f>F62*100/100.533</f>
        <v>0</v>
      </c>
      <c r="H62" s="7">
        <v>0</v>
      </c>
      <c r="I62" s="8">
        <f t="shared" si="3"/>
        <v>0</v>
      </c>
      <c r="J62" s="7">
        <v>0</v>
      </c>
      <c r="K62" s="8">
        <f t="shared" si="4"/>
        <v>0</v>
      </c>
      <c r="L62" s="7">
        <v>0</v>
      </c>
      <c r="M62" s="8">
        <f t="shared" si="5"/>
        <v>0</v>
      </c>
      <c r="N62" s="10" t="s">
        <v>41</v>
      </c>
      <c r="O62" s="11" t="s">
        <v>41</v>
      </c>
      <c r="P62" s="11" t="s">
        <v>41</v>
      </c>
    </row>
    <row r="63" spans="1:16" ht="11.25" customHeight="1">
      <c r="A63" s="18" t="s">
        <v>34</v>
      </c>
      <c r="B63" s="7">
        <v>0</v>
      </c>
      <c r="C63" s="8">
        <f>B63*100/661.764</f>
        <v>0</v>
      </c>
      <c r="D63" s="7">
        <v>0</v>
      </c>
      <c r="E63" s="8">
        <f>D63*100/119.253</f>
        <v>0</v>
      </c>
      <c r="F63" s="7">
        <v>0</v>
      </c>
      <c r="G63" s="30">
        <f>F63*100/100.533</f>
        <v>0</v>
      </c>
      <c r="H63" s="7">
        <v>0</v>
      </c>
      <c r="I63" s="8">
        <f t="shared" si="3"/>
        <v>0</v>
      </c>
      <c r="J63" s="7">
        <v>0</v>
      </c>
      <c r="K63" s="8">
        <f t="shared" si="4"/>
        <v>0</v>
      </c>
      <c r="L63" s="7">
        <v>0</v>
      </c>
      <c r="M63" s="8">
        <f t="shared" si="5"/>
        <v>0</v>
      </c>
      <c r="N63" s="10" t="s">
        <v>41</v>
      </c>
      <c r="O63" s="11" t="s">
        <v>41</v>
      </c>
      <c r="P63" s="11" t="s">
        <v>41</v>
      </c>
    </row>
    <row r="64" spans="1:16" ht="11.25" customHeight="1">
      <c r="A64" s="18" t="s">
        <v>33</v>
      </c>
      <c r="B64" s="7">
        <v>0</v>
      </c>
      <c r="C64" s="8">
        <f>B64*100/661.764</f>
        <v>0</v>
      </c>
      <c r="D64" s="7">
        <v>0</v>
      </c>
      <c r="E64" s="8">
        <f>D64*100/119.253</f>
        <v>0</v>
      </c>
      <c r="F64" s="7">
        <v>0</v>
      </c>
      <c r="G64" s="30">
        <f>F64*100/100.533</f>
        <v>0</v>
      </c>
      <c r="H64" s="7">
        <v>0</v>
      </c>
      <c r="I64" s="8">
        <f t="shared" si="3"/>
        <v>0</v>
      </c>
      <c r="J64" s="7">
        <v>0</v>
      </c>
      <c r="K64" s="8">
        <f t="shared" si="4"/>
        <v>0</v>
      </c>
      <c r="L64" s="7">
        <v>0</v>
      </c>
      <c r="M64" s="8">
        <f t="shared" si="5"/>
        <v>0</v>
      </c>
      <c r="N64" s="10" t="s">
        <v>41</v>
      </c>
      <c r="O64" s="10" t="s">
        <v>41</v>
      </c>
      <c r="P64" s="10" t="s">
        <v>41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A1:P1"/>
    <mergeCell ref="A2:A3"/>
    <mergeCell ref="H2:M2"/>
    <mergeCell ref="B2:G2"/>
    <mergeCell ref="N2:P2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RosPotrebNadzor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Соколова</dc:creator>
  <cp:keywords/>
  <dc:description/>
  <cp:lastModifiedBy>S_EPD</cp:lastModifiedBy>
  <cp:lastPrinted>2013-02-19T10:39:11Z</cp:lastPrinted>
  <dcterms:created xsi:type="dcterms:W3CDTF">2008-02-19T06:47:57Z</dcterms:created>
  <dcterms:modified xsi:type="dcterms:W3CDTF">2013-02-21T11:17:02Z</dcterms:modified>
  <cp:category/>
  <cp:version/>
  <cp:contentType/>
  <cp:contentStatus/>
</cp:coreProperties>
</file>