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<sst xmlns="http://schemas.openxmlformats.org/spreadsheetml/2006/main" count="227" uniqueCount="107">
  <si>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</si>
  <si>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</si>
  <si>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</si>
  <si>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</si>
  <si>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</si>
  <si>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</si>
  <si>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</si>
  <si>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</si>
  <si>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</si>
  <si>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</si>
  <si>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</si>
  <si>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</si>
  <si>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</si>
  <si>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</si>
  <si>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</si>
  <si>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</si>
  <si>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</si>
  <si>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</si>
  <si>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</si>
  <si>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</si>
  <si>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</si>
  <si>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</si>
  <si>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</si>
  <si>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</si>
  <si>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</si>
  <si>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Риккетсиозы</t>
  </si>
  <si>
    <t>болезнь Брилля</t>
  </si>
  <si>
    <t>лихорадка Ку</t>
  </si>
  <si>
    <t>Педикулез</t>
  </si>
  <si>
    <t xml:space="preserve">Болезнь, вызванная вирусом иммуннодефицита человека </t>
  </si>
  <si>
    <t>Бессимптомный инфекционный статус, вызванный вирусом иммунодефицита человека (ВИЧ)</t>
  </si>
  <si>
    <t>Острые инфекции верхних дыхательных путей множественной или неуточненной локализации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</si>
  <si>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</si>
  <si>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</si>
  <si>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</si>
  <si>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</si>
  <si>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</si>
  <si>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ОКИ, вызванные установленными возбудителями</t>
  </si>
  <si>
    <t xml:space="preserve">ОКИ, вызванные неустановленными возбудителями 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</si>
  <si>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</si>
  <si>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</si>
  <si>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</si>
  <si>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</si>
  <si>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</si>
  <si>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</si>
  <si>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</si>
  <si>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</si>
  <si>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него ассоциированный с вакциной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</si>
  <si>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</si>
  <si>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</si>
  <si>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</si>
  <si>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</si>
  <si>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</si>
  <si>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>гемморогические лихорадки  с почечным синдромом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</si>
  <si>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</si>
  <si>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</si>
  <si>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</si>
  <si>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</si>
  <si>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</si>
  <si>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</si>
  <si>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=</t>
  </si>
  <si>
    <t>- 1 сл.</t>
  </si>
  <si>
    <t>+ 3 сл.</t>
  </si>
  <si>
    <t>- 5 сл.</t>
  </si>
  <si>
    <t>- 4 сл.</t>
  </si>
  <si>
    <t>+ 2 сл.</t>
  </si>
  <si>
    <t>- 6 сл.</t>
  </si>
  <si>
    <t>- 7 сл.</t>
  </si>
  <si>
    <t>-7 сл.</t>
  </si>
  <si>
    <t>- 8 сл.</t>
  </si>
  <si>
    <t>21 %</t>
  </si>
  <si>
    <t>23 %</t>
  </si>
  <si>
    <t>- 24 %</t>
  </si>
  <si>
    <t>- 60 %</t>
  </si>
  <si>
    <t>-в5,5р.</t>
  </si>
  <si>
    <t>- 4 %</t>
  </si>
  <si>
    <t>- 29 %</t>
  </si>
  <si>
    <t>- 34 %</t>
  </si>
  <si>
    <t>- 18 %</t>
  </si>
  <si>
    <t>73 %</t>
  </si>
  <si>
    <t>72 %</t>
  </si>
  <si>
    <t>68 %</t>
  </si>
  <si>
    <t>- 10 %</t>
  </si>
  <si>
    <t>- 11 %</t>
  </si>
  <si>
    <t>34 %</t>
  </si>
  <si>
    <t>- 89 %</t>
  </si>
  <si>
    <t>- 31 %</t>
  </si>
  <si>
    <t>- 85 %</t>
  </si>
  <si>
    <t>- 63 %</t>
  </si>
  <si>
    <t>- 79 %</t>
  </si>
  <si>
    <t>- 94 %</t>
  </si>
  <si>
    <t>- 92 %</t>
  </si>
  <si>
    <t>- 25 %</t>
  </si>
  <si>
    <t>- 72 %</t>
  </si>
  <si>
    <t>- 52 %</t>
  </si>
  <si>
    <t>- 28 %</t>
  </si>
  <si>
    <t>- 37 %</t>
  </si>
  <si>
    <t>-1 сл.</t>
  </si>
  <si>
    <t>- 66 %</t>
  </si>
  <si>
    <t>- 6 %</t>
  </si>
  <si>
    <t>- 2 %</t>
  </si>
  <si>
    <t>1 %</t>
  </si>
  <si>
    <t>-в3,7р.</t>
  </si>
  <si>
    <t>-в3,4р.</t>
  </si>
  <si>
    <t>Наименование заболеваний</t>
  </si>
  <si>
    <t>№№ пп</t>
  </si>
  <si>
    <r>
      <t>Инфекционная заболеваемость в Костромской области за</t>
    </r>
    <r>
      <rPr>
        <b/>
        <sz val="10"/>
        <color indexed="8"/>
        <rFont val="Times New Roman"/>
        <family val="1"/>
      </rPr>
      <t xml:space="preserve"> январь - август  </t>
    </r>
    <r>
      <rPr>
        <sz val="10"/>
        <color indexed="8"/>
        <rFont val="Times New Roman"/>
        <family val="1"/>
      </rPr>
      <t xml:space="preserve">2010-09гг.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</si>
</sst>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 readingOrder="1"/>
    </xf>
    <xf numFmtId="164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readingOrder="1"/>
    </xf>
    <xf numFmtId="0" fontId="45" fillId="0" borderId="12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top" wrapText="1"/>
    </xf>
    <xf numFmtId="1" fontId="45" fillId="0" borderId="10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" fontId="45" fillId="33" borderId="10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33" borderId="12" xfId="0" applyFont="1" applyFill="1" applyBorder="1" applyAlignment="1">
      <alignment horizontal="left" vertical="top" wrapText="1" indent="1"/>
    </xf>
    <xf numFmtId="0" fontId="45" fillId="33" borderId="12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33" borderId="14" xfId="55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left" vertical="top" wrapText="1" indent="1"/>
    </xf>
    <xf numFmtId="0" fontId="45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top" wrapText="1" indent="2"/>
    </xf>
    <xf numFmtId="2" fontId="2" fillId="0" borderId="10" xfId="0" applyNumberFormat="1" applyFont="1" applyBorder="1" applyAlignment="1">
      <alignment horizontal="center" vertical="center" textRotation="90"/>
    </xf>
    <xf numFmtId="2" fontId="2" fillId="0" borderId="12" xfId="0" applyNumberFormat="1" applyFont="1" applyBorder="1" applyAlignment="1">
      <alignment horizontal="center" vertical="center" textRotation="90"/>
    </xf>
    <xf numFmtId="2" fontId="2" fillId="33" borderId="10" xfId="0" applyNumberFormat="1" applyFont="1" applyFill="1" applyBorder="1" applyAlignment="1">
      <alignment horizontal="center" vertical="center" textRotation="90"/>
    </xf>
    <xf numFmtId="2" fontId="2" fillId="33" borderId="11" xfId="0" applyNumberFormat="1" applyFont="1" applyFill="1" applyBorder="1" applyAlignment="1">
      <alignment horizontal="center" vertical="center" textRotation="90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="130" zoomScaleNormal="130" zoomScalePageLayoutView="0" workbookViewId="0" topLeftCell="H28">
      <selection activeCell="U34" sqref="U34"/>
    </sheetView>
  </sheetViews>
  <sheetFormatPr defaultColWidth="9.140625" defaultRowHeight="15"/>
  <cols>
    <col min="1" max="1" width="2.28125" style="0" customWidth="1"/>
    <col min="2" max="2" width="23.00390625" style="1" customWidth="1"/>
    <col min="3" max="13" width="5.00390625" style="1" customWidth="1"/>
    <col min="14" max="17" width="5.00390625" style="0" customWidth="1"/>
    <col min="18" max="18" width="1.421875" style="0" customWidth="1"/>
    <col min="19" max="19" width="10.8515625" style="0" customWidth="1"/>
  </cols>
  <sheetData>
    <row r="1" spans="2:17" ht="12.75" customHeight="1">
      <c r="B1" s="43" t="s">
        <v>106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4"/>
      <c r="P1" s="44"/>
      <c r="Q1" s="44"/>
    </row>
    <row r="2" spans="1:17" ht="10.5" customHeight="1">
      <c r="A2" s="41" t="s">
        <v>105</v>
      </c>
      <c r="B2" s="45" t="s">
        <v>104</v>
      </c>
      <c r="C2" s="47">
        <v>2010</v>
      </c>
      <c r="D2" s="48"/>
      <c r="E2" s="48"/>
      <c r="F2" s="48"/>
      <c r="G2" s="49"/>
      <c r="H2" s="49"/>
      <c r="I2" s="47">
        <v>2009</v>
      </c>
      <c r="J2" s="48"/>
      <c r="K2" s="48"/>
      <c r="L2" s="48"/>
      <c r="M2" s="49"/>
      <c r="N2" s="49"/>
      <c r="O2" s="50" t="s">
        <v>46</v>
      </c>
      <c r="P2" s="51"/>
      <c r="Q2" s="52"/>
    </row>
    <row r="3" spans="1:19" ht="23.25" customHeight="1">
      <c r="A3" s="42"/>
      <c r="B3" s="46"/>
      <c r="C3" s="12" t="s">
        <v>36</v>
      </c>
      <c r="D3" s="13" t="s">
        <v>40</v>
      </c>
      <c r="E3" s="13" t="s">
        <v>45</v>
      </c>
      <c r="F3" s="13" t="s">
        <v>40</v>
      </c>
      <c r="G3" s="14" t="s">
        <v>44</v>
      </c>
      <c r="H3" s="15" t="s">
        <v>40</v>
      </c>
      <c r="I3" s="12" t="s">
        <v>36</v>
      </c>
      <c r="J3" s="13" t="s">
        <v>40</v>
      </c>
      <c r="K3" s="13" t="s">
        <v>45</v>
      </c>
      <c r="L3" s="13" t="s">
        <v>40</v>
      </c>
      <c r="M3" s="14" t="s">
        <v>44</v>
      </c>
      <c r="N3" s="15" t="s">
        <v>40</v>
      </c>
      <c r="O3" s="12" t="s">
        <v>36</v>
      </c>
      <c r="P3" s="13" t="s">
        <v>45</v>
      </c>
      <c r="Q3" s="14" t="s">
        <v>44</v>
      </c>
      <c r="S3" s="2"/>
    </row>
    <row r="4" spans="1:17" ht="12" customHeight="1">
      <c r="A4" s="10">
        <v>1</v>
      </c>
      <c r="B4" s="16" t="s">
        <v>0</v>
      </c>
      <c r="C4" s="12">
        <v>0</v>
      </c>
      <c r="D4" s="6">
        <f aca="true" t="shared" si="0" ref="D4:D23">C4*100/692.315</f>
        <v>0</v>
      </c>
      <c r="E4" s="12">
        <v>0</v>
      </c>
      <c r="F4" s="6">
        <f aca="true" t="shared" si="1" ref="F4:F23">E4*100/120.638</f>
        <v>0</v>
      </c>
      <c r="G4" s="17">
        <v>0</v>
      </c>
      <c r="H4" s="8">
        <f aca="true" t="shared" si="2" ref="H4:H23">G4*100/97.495</f>
        <v>0</v>
      </c>
      <c r="I4" s="18">
        <v>1</v>
      </c>
      <c r="J4" s="19">
        <f>I4*100/697.043</f>
        <v>0.14346317228635824</v>
      </c>
      <c r="K4" s="18">
        <v>0</v>
      </c>
      <c r="L4" s="19">
        <f>K4*100/96.45</f>
        <v>0</v>
      </c>
      <c r="M4" s="20">
        <v>0</v>
      </c>
      <c r="N4" s="7">
        <f aca="true" t="shared" si="3" ref="N4:N23">M4*100/96.45</f>
        <v>0</v>
      </c>
      <c r="O4" s="21" t="s">
        <v>43</v>
      </c>
      <c r="P4" s="22" t="s">
        <v>43</v>
      </c>
      <c r="Q4" s="22" t="s">
        <v>43</v>
      </c>
    </row>
    <row r="5" spans="1:17" ht="11.25" customHeight="1">
      <c r="A5" s="10">
        <v>2</v>
      </c>
      <c r="B5" s="16" t="s">
        <v>1</v>
      </c>
      <c r="C5" s="13">
        <v>77</v>
      </c>
      <c r="D5" s="23">
        <f t="shared" si="0"/>
        <v>11.122104822226875</v>
      </c>
      <c r="E5" s="12">
        <v>30</v>
      </c>
      <c r="F5" s="6">
        <v>27</v>
      </c>
      <c r="G5" s="12">
        <v>22</v>
      </c>
      <c r="H5" s="8">
        <f t="shared" si="2"/>
        <v>22.56525975691061</v>
      </c>
      <c r="I5" s="18">
        <v>64</v>
      </c>
      <c r="J5" s="19">
        <f aca="true" t="shared" si="4" ref="J5:J38">I5*100/697.043</f>
        <v>9.181643026326928</v>
      </c>
      <c r="K5" s="18">
        <v>27</v>
      </c>
      <c r="L5" s="19">
        <f aca="true" t="shared" si="5" ref="L5:L38">K5*100/123.058</f>
        <v>21.940873409286677</v>
      </c>
      <c r="M5" s="18">
        <v>27</v>
      </c>
      <c r="N5" s="7">
        <f t="shared" si="3"/>
        <v>27.993779160186623</v>
      </c>
      <c r="O5" s="24" t="s">
        <v>70</v>
      </c>
      <c r="P5" s="24" t="s">
        <v>71</v>
      </c>
      <c r="Q5" s="24" t="s">
        <v>72</v>
      </c>
    </row>
    <row r="6" spans="1:21" ht="12" customHeight="1">
      <c r="A6" s="10">
        <v>3</v>
      </c>
      <c r="B6" s="16" t="s">
        <v>2</v>
      </c>
      <c r="C6" s="25">
        <v>33</v>
      </c>
      <c r="D6" s="23">
        <f t="shared" si="0"/>
        <v>4.766616352382947</v>
      </c>
      <c r="E6" s="12">
        <v>10</v>
      </c>
      <c r="F6" s="6">
        <f t="shared" si="1"/>
        <v>8.289262089888759</v>
      </c>
      <c r="G6" s="12">
        <v>8</v>
      </c>
      <c r="H6" s="8">
        <f t="shared" si="2"/>
        <v>8.20554900251295</v>
      </c>
      <c r="I6" s="18">
        <v>53</v>
      </c>
      <c r="J6" s="19">
        <f t="shared" si="4"/>
        <v>7.603548131176987</v>
      </c>
      <c r="K6" s="18">
        <v>18</v>
      </c>
      <c r="L6" s="19">
        <f t="shared" si="5"/>
        <v>14.627248939524451</v>
      </c>
      <c r="M6" s="18">
        <v>16</v>
      </c>
      <c r="N6" s="7">
        <f t="shared" si="3"/>
        <v>16.588906168999483</v>
      </c>
      <c r="O6" s="24" t="s">
        <v>73</v>
      </c>
      <c r="P6" s="24" t="s">
        <v>69</v>
      </c>
      <c r="Q6" s="24" t="s">
        <v>69</v>
      </c>
      <c r="T6" s="4"/>
      <c r="U6" s="4"/>
    </row>
    <row r="7" spans="1:17" ht="20.25" customHeight="1">
      <c r="A7" s="10">
        <v>4</v>
      </c>
      <c r="B7" s="16" t="s">
        <v>37</v>
      </c>
      <c r="C7" s="13">
        <v>523</v>
      </c>
      <c r="D7" s="23">
        <f t="shared" si="0"/>
        <v>75.54364703928124</v>
      </c>
      <c r="E7" s="12">
        <v>268</v>
      </c>
      <c r="F7" s="6">
        <f t="shared" si="1"/>
        <v>222.1522240090187</v>
      </c>
      <c r="G7" s="12">
        <v>254</v>
      </c>
      <c r="H7" s="8">
        <f t="shared" si="2"/>
        <v>260.52618082978614</v>
      </c>
      <c r="I7" s="18">
        <v>545</v>
      </c>
      <c r="J7" s="19">
        <f t="shared" si="4"/>
        <v>78.18742889606523</v>
      </c>
      <c r="K7" s="18">
        <v>352</v>
      </c>
      <c r="L7" s="19">
        <f t="shared" si="5"/>
        <v>286.0439792618115</v>
      </c>
      <c r="M7" s="18">
        <v>336</v>
      </c>
      <c r="N7" s="7">
        <f t="shared" si="3"/>
        <v>348.3670295489891</v>
      </c>
      <c r="O7" s="24" t="s">
        <v>75</v>
      </c>
      <c r="P7" s="24" t="s">
        <v>76</v>
      </c>
      <c r="Q7" s="24" t="s">
        <v>77</v>
      </c>
    </row>
    <row r="8" spans="1:17" ht="12" customHeight="1">
      <c r="A8" s="10">
        <v>5</v>
      </c>
      <c r="B8" s="16" t="s">
        <v>38</v>
      </c>
      <c r="C8" s="12">
        <v>2076</v>
      </c>
      <c r="D8" s="6">
        <f t="shared" si="0"/>
        <v>299.8635014408181</v>
      </c>
      <c r="E8" s="12">
        <v>1324</v>
      </c>
      <c r="F8" s="3">
        <f t="shared" si="1"/>
        <v>1097.4983007012715</v>
      </c>
      <c r="G8" s="12">
        <v>1277</v>
      </c>
      <c r="H8" s="9">
        <f t="shared" si="2"/>
        <v>1309.8107595261295</v>
      </c>
      <c r="I8" s="18">
        <v>1210</v>
      </c>
      <c r="J8" s="19">
        <f t="shared" si="4"/>
        <v>173.59043846649345</v>
      </c>
      <c r="K8" s="18">
        <v>785</v>
      </c>
      <c r="L8" s="19">
        <f t="shared" si="5"/>
        <v>637.9105787514831</v>
      </c>
      <c r="M8" s="18">
        <v>751</v>
      </c>
      <c r="N8" s="7">
        <f t="shared" si="3"/>
        <v>778.6417833074131</v>
      </c>
      <c r="O8" s="24" t="s">
        <v>79</v>
      </c>
      <c r="P8" s="24" t="s">
        <v>80</v>
      </c>
      <c r="Q8" s="24" t="s">
        <v>81</v>
      </c>
    </row>
    <row r="9" spans="1:17" ht="22.5">
      <c r="A9" s="10">
        <v>6</v>
      </c>
      <c r="B9" s="16" t="s">
        <v>8</v>
      </c>
      <c r="C9" s="12">
        <v>0</v>
      </c>
      <c r="D9" s="6">
        <f t="shared" si="0"/>
        <v>0</v>
      </c>
      <c r="E9" s="12">
        <v>0</v>
      </c>
      <c r="F9" s="6">
        <f t="shared" si="1"/>
        <v>0</v>
      </c>
      <c r="G9" s="12">
        <v>0</v>
      </c>
      <c r="H9" s="8">
        <f t="shared" si="2"/>
        <v>0</v>
      </c>
      <c r="I9" s="12">
        <v>0</v>
      </c>
      <c r="J9" s="19">
        <f t="shared" si="4"/>
        <v>0</v>
      </c>
      <c r="K9" s="12">
        <v>0</v>
      </c>
      <c r="L9" s="19">
        <f t="shared" si="5"/>
        <v>0</v>
      </c>
      <c r="M9" s="12">
        <v>0</v>
      </c>
      <c r="N9" s="7">
        <f t="shared" si="3"/>
        <v>0</v>
      </c>
      <c r="O9" s="21" t="s">
        <v>43</v>
      </c>
      <c r="P9" s="22" t="s">
        <v>43</v>
      </c>
      <c r="Q9" s="22" t="s">
        <v>43</v>
      </c>
    </row>
    <row r="10" spans="1:17" ht="22.5">
      <c r="A10" s="10">
        <v>7</v>
      </c>
      <c r="B10" s="26" t="s">
        <v>47</v>
      </c>
      <c r="C10" s="12">
        <v>0</v>
      </c>
      <c r="D10" s="6">
        <f t="shared" si="0"/>
        <v>0</v>
      </c>
      <c r="E10" s="12">
        <v>0</v>
      </c>
      <c r="F10" s="6">
        <f t="shared" si="1"/>
        <v>0</v>
      </c>
      <c r="G10" s="12">
        <v>0</v>
      </c>
      <c r="H10" s="8">
        <f t="shared" si="2"/>
        <v>0</v>
      </c>
      <c r="I10" s="12">
        <v>0</v>
      </c>
      <c r="J10" s="19">
        <f t="shared" si="4"/>
        <v>0</v>
      </c>
      <c r="K10" s="12">
        <v>0</v>
      </c>
      <c r="L10" s="19">
        <f t="shared" si="5"/>
        <v>0</v>
      </c>
      <c r="M10" s="12">
        <v>0</v>
      </c>
      <c r="N10" s="7">
        <f t="shared" si="3"/>
        <v>0</v>
      </c>
      <c r="O10" s="21" t="s">
        <v>43</v>
      </c>
      <c r="P10" s="22" t="s">
        <v>43</v>
      </c>
      <c r="Q10" s="22" t="s">
        <v>43</v>
      </c>
    </row>
    <row r="11" spans="1:17" ht="12" customHeight="1">
      <c r="A11" s="10">
        <v>8</v>
      </c>
      <c r="B11" s="27" t="s">
        <v>9</v>
      </c>
      <c r="C11" s="12">
        <v>0</v>
      </c>
      <c r="D11" s="6">
        <f t="shared" si="0"/>
        <v>0</v>
      </c>
      <c r="E11" s="12">
        <v>0</v>
      </c>
      <c r="F11" s="6">
        <f t="shared" si="1"/>
        <v>0</v>
      </c>
      <c r="G11" s="12">
        <v>0</v>
      </c>
      <c r="H11" s="8">
        <f t="shared" si="2"/>
        <v>0</v>
      </c>
      <c r="I11" s="12">
        <v>0</v>
      </c>
      <c r="J11" s="19">
        <f t="shared" si="4"/>
        <v>0</v>
      </c>
      <c r="K11" s="12">
        <v>0</v>
      </c>
      <c r="L11" s="19">
        <f t="shared" si="5"/>
        <v>0</v>
      </c>
      <c r="M11" s="12">
        <v>0</v>
      </c>
      <c r="N11" s="7">
        <f t="shared" si="3"/>
        <v>0</v>
      </c>
      <c r="O11" s="21" t="s">
        <v>43</v>
      </c>
      <c r="P11" s="22" t="s">
        <v>43</v>
      </c>
      <c r="Q11" s="22" t="s">
        <v>43</v>
      </c>
    </row>
    <row r="12" spans="1:17" ht="12" customHeight="1">
      <c r="A12" s="10">
        <v>9</v>
      </c>
      <c r="B12" s="27" t="s">
        <v>3</v>
      </c>
      <c r="C12" s="12">
        <v>0</v>
      </c>
      <c r="D12" s="6">
        <f t="shared" si="0"/>
        <v>0</v>
      </c>
      <c r="E12" s="12">
        <v>0</v>
      </c>
      <c r="F12" s="6">
        <f t="shared" si="1"/>
        <v>0</v>
      </c>
      <c r="G12" s="12">
        <v>0</v>
      </c>
      <c r="H12" s="8">
        <f t="shared" si="2"/>
        <v>0</v>
      </c>
      <c r="I12" s="18">
        <v>2</v>
      </c>
      <c r="J12" s="19">
        <f t="shared" si="4"/>
        <v>0.2869263445727165</v>
      </c>
      <c r="K12" s="18">
        <v>2</v>
      </c>
      <c r="L12" s="19">
        <f t="shared" si="5"/>
        <v>1.6252498821693835</v>
      </c>
      <c r="M12" s="18">
        <v>2</v>
      </c>
      <c r="N12" s="7">
        <f t="shared" si="3"/>
        <v>2.0736132711249353</v>
      </c>
      <c r="O12" s="21" t="s">
        <v>59</v>
      </c>
      <c r="P12" s="21" t="s">
        <v>59</v>
      </c>
      <c r="Q12" s="21" t="s">
        <v>59</v>
      </c>
    </row>
    <row r="13" spans="1:17" ht="11.25" customHeight="1">
      <c r="A13" s="10">
        <v>10</v>
      </c>
      <c r="B13" s="26" t="s">
        <v>48</v>
      </c>
      <c r="C13" s="12">
        <v>0</v>
      </c>
      <c r="D13" s="6">
        <f t="shared" si="0"/>
        <v>0</v>
      </c>
      <c r="E13" s="12">
        <v>0</v>
      </c>
      <c r="F13" s="6">
        <f t="shared" si="1"/>
        <v>0</v>
      </c>
      <c r="G13" s="12">
        <v>0</v>
      </c>
      <c r="H13" s="8">
        <f t="shared" si="2"/>
        <v>0</v>
      </c>
      <c r="I13" s="18">
        <v>2</v>
      </c>
      <c r="J13" s="19">
        <f t="shared" si="4"/>
        <v>0.2869263445727165</v>
      </c>
      <c r="K13" s="18">
        <v>2</v>
      </c>
      <c r="L13" s="19">
        <f t="shared" si="5"/>
        <v>1.6252498821693835</v>
      </c>
      <c r="M13" s="18">
        <v>2</v>
      </c>
      <c r="N13" s="7">
        <f t="shared" si="3"/>
        <v>2.0736132711249353</v>
      </c>
      <c r="O13" s="21" t="s">
        <v>59</v>
      </c>
      <c r="P13" s="21" t="s">
        <v>59</v>
      </c>
      <c r="Q13" s="21" t="s">
        <v>59</v>
      </c>
    </row>
    <row r="14" spans="1:17" ht="12" customHeight="1">
      <c r="A14" s="10">
        <v>11</v>
      </c>
      <c r="B14" s="27" t="s">
        <v>49</v>
      </c>
      <c r="C14" s="28">
        <v>36</v>
      </c>
      <c r="D14" s="29">
        <f t="shared" si="0"/>
        <v>5.199945111690488</v>
      </c>
      <c r="E14" s="28">
        <v>3</v>
      </c>
      <c r="F14" s="6">
        <f t="shared" si="1"/>
        <v>2.486778626966627</v>
      </c>
      <c r="G14" s="12">
        <v>1</v>
      </c>
      <c r="H14" s="8">
        <f t="shared" si="2"/>
        <v>1.0256936253141187</v>
      </c>
      <c r="I14" s="18">
        <v>40</v>
      </c>
      <c r="J14" s="19">
        <f t="shared" si="4"/>
        <v>5.738526891454329</v>
      </c>
      <c r="K14" s="18">
        <v>3</v>
      </c>
      <c r="L14" s="19">
        <f t="shared" si="5"/>
        <v>2.437874823254075</v>
      </c>
      <c r="M14" s="18">
        <v>1</v>
      </c>
      <c r="N14" s="7">
        <f t="shared" si="3"/>
        <v>1.0368066355624677</v>
      </c>
      <c r="O14" s="24" t="s">
        <v>82</v>
      </c>
      <c r="P14" s="24" t="s">
        <v>60</v>
      </c>
      <c r="Q14" s="24" t="s">
        <v>60</v>
      </c>
    </row>
    <row r="15" spans="1:17" ht="12" customHeight="1">
      <c r="A15" s="10">
        <v>12</v>
      </c>
      <c r="B15" s="26" t="s">
        <v>50</v>
      </c>
      <c r="C15" s="28">
        <v>11</v>
      </c>
      <c r="D15" s="29">
        <f t="shared" si="0"/>
        <v>1.5888721174609823</v>
      </c>
      <c r="E15" s="12">
        <v>0</v>
      </c>
      <c r="F15" s="6">
        <f t="shared" si="1"/>
        <v>0</v>
      </c>
      <c r="G15" s="12">
        <v>0</v>
      </c>
      <c r="H15" s="8">
        <f t="shared" si="2"/>
        <v>0</v>
      </c>
      <c r="I15" s="18">
        <v>13</v>
      </c>
      <c r="J15" s="19">
        <f t="shared" si="4"/>
        <v>1.8650212397226569</v>
      </c>
      <c r="K15" s="18">
        <v>2</v>
      </c>
      <c r="L15" s="19">
        <f t="shared" si="5"/>
        <v>1.6252498821693835</v>
      </c>
      <c r="M15" s="18">
        <v>1</v>
      </c>
      <c r="N15" s="7">
        <f t="shared" si="3"/>
        <v>1.0368066355624677</v>
      </c>
      <c r="O15" s="30" t="s">
        <v>59</v>
      </c>
      <c r="P15" s="24" t="s">
        <v>59</v>
      </c>
      <c r="Q15" s="24" t="s">
        <v>61</v>
      </c>
    </row>
    <row r="16" spans="1:17" ht="12" customHeight="1">
      <c r="A16" s="10">
        <v>13</v>
      </c>
      <c r="B16" s="26" t="s">
        <v>4</v>
      </c>
      <c r="C16" s="28">
        <v>9</v>
      </c>
      <c r="D16" s="29">
        <f t="shared" si="0"/>
        <v>1.299986277922622</v>
      </c>
      <c r="E16" s="12">
        <v>0</v>
      </c>
      <c r="F16" s="6">
        <f t="shared" si="1"/>
        <v>0</v>
      </c>
      <c r="G16" s="12">
        <v>0</v>
      </c>
      <c r="H16" s="8">
        <f t="shared" si="2"/>
        <v>0</v>
      </c>
      <c r="I16" s="18">
        <v>9</v>
      </c>
      <c r="J16" s="19">
        <f t="shared" si="4"/>
        <v>1.2911685505772241</v>
      </c>
      <c r="K16" s="12">
        <v>0</v>
      </c>
      <c r="L16" s="19">
        <f t="shared" si="5"/>
        <v>0</v>
      </c>
      <c r="M16" s="12">
        <v>0</v>
      </c>
      <c r="N16" s="7">
        <f t="shared" si="3"/>
        <v>0</v>
      </c>
      <c r="O16" s="31" t="s">
        <v>60</v>
      </c>
      <c r="P16" s="31" t="s">
        <v>43</v>
      </c>
      <c r="Q16" s="31" t="s">
        <v>43</v>
      </c>
    </row>
    <row r="17" spans="1:17" ht="12" customHeight="1">
      <c r="A17" s="10">
        <v>14</v>
      </c>
      <c r="B17" s="26" t="s">
        <v>5</v>
      </c>
      <c r="C17" s="28">
        <v>14</v>
      </c>
      <c r="D17" s="29">
        <f t="shared" si="0"/>
        <v>2.022200876768523</v>
      </c>
      <c r="E17" s="28">
        <v>3</v>
      </c>
      <c r="F17" s="6">
        <f t="shared" si="1"/>
        <v>2.486778626966627</v>
      </c>
      <c r="G17" s="12">
        <v>1</v>
      </c>
      <c r="H17" s="8">
        <f t="shared" si="2"/>
        <v>1.0256936253141187</v>
      </c>
      <c r="I17" s="18">
        <v>18</v>
      </c>
      <c r="J17" s="19">
        <f t="shared" si="4"/>
        <v>2.5823371011544483</v>
      </c>
      <c r="K17" s="18">
        <v>1</v>
      </c>
      <c r="L17" s="19">
        <f t="shared" si="5"/>
        <v>0.8126249410846917</v>
      </c>
      <c r="M17" s="12">
        <v>0</v>
      </c>
      <c r="N17" s="7">
        <f t="shared" si="3"/>
        <v>0</v>
      </c>
      <c r="O17" s="24" t="s">
        <v>64</v>
      </c>
      <c r="P17" s="24" t="s">
        <v>65</v>
      </c>
      <c r="Q17" s="24" t="s">
        <v>58</v>
      </c>
    </row>
    <row r="18" spans="1:17" ht="12" customHeight="1">
      <c r="A18" s="10">
        <v>15</v>
      </c>
      <c r="B18" s="16" t="s">
        <v>39</v>
      </c>
      <c r="C18" s="28">
        <v>108</v>
      </c>
      <c r="D18" s="29">
        <f t="shared" si="0"/>
        <v>15.599835335071463</v>
      </c>
      <c r="E18" s="12">
        <v>0</v>
      </c>
      <c r="F18" s="6">
        <f t="shared" si="1"/>
        <v>0</v>
      </c>
      <c r="G18" s="12">
        <v>0</v>
      </c>
      <c r="H18" s="8">
        <f t="shared" si="2"/>
        <v>0</v>
      </c>
      <c r="I18" s="18">
        <v>121</v>
      </c>
      <c r="J18" s="19">
        <f t="shared" si="4"/>
        <v>17.359043846649346</v>
      </c>
      <c r="K18" s="12">
        <v>0</v>
      </c>
      <c r="L18" s="19">
        <f t="shared" si="5"/>
        <v>0</v>
      </c>
      <c r="M18" s="12">
        <v>0</v>
      </c>
      <c r="N18" s="7">
        <f t="shared" si="3"/>
        <v>0</v>
      </c>
      <c r="O18" s="24" t="s">
        <v>83</v>
      </c>
      <c r="P18" s="24" t="s">
        <v>43</v>
      </c>
      <c r="Q18" s="24" t="s">
        <v>43</v>
      </c>
    </row>
    <row r="19" spans="1:17" ht="12" customHeight="1">
      <c r="A19" s="10">
        <v>16</v>
      </c>
      <c r="B19" s="26" t="s">
        <v>51</v>
      </c>
      <c r="C19" s="28">
        <v>28</v>
      </c>
      <c r="D19" s="29">
        <f t="shared" si="0"/>
        <v>4.044401753537046</v>
      </c>
      <c r="E19" s="12">
        <v>0</v>
      </c>
      <c r="F19" s="6">
        <f t="shared" si="1"/>
        <v>0</v>
      </c>
      <c r="G19" s="12">
        <v>0</v>
      </c>
      <c r="H19" s="8">
        <f t="shared" si="2"/>
        <v>0</v>
      </c>
      <c r="I19" s="18">
        <v>21</v>
      </c>
      <c r="J19" s="19">
        <f t="shared" si="4"/>
        <v>3.012726618013523</v>
      </c>
      <c r="K19" s="12">
        <v>0</v>
      </c>
      <c r="L19" s="19">
        <f t="shared" si="5"/>
        <v>0</v>
      </c>
      <c r="M19" s="12">
        <v>0</v>
      </c>
      <c r="N19" s="7">
        <f t="shared" si="3"/>
        <v>0</v>
      </c>
      <c r="O19" s="24" t="s">
        <v>84</v>
      </c>
      <c r="P19" s="24" t="s">
        <v>43</v>
      </c>
      <c r="Q19" s="24" t="s">
        <v>43</v>
      </c>
    </row>
    <row r="20" spans="1:17" ht="12" customHeight="1">
      <c r="A20" s="10">
        <v>17</v>
      </c>
      <c r="B20" s="26" t="s">
        <v>6</v>
      </c>
      <c r="C20" s="12">
        <v>80</v>
      </c>
      <c r="D20" s="6">
        <f t="shared" si="0"/>
        <v>11.555433581534416</v>
      </c>
      <c r="E20" s="12">
        <v>0</v>
      </c>
      <c r="F20" s="6">
        <f t="shared" si="1"/>
        <v>0</v>
      </c>
      <c r="G20" s="12">
        <v>0</v>
      </c>
      <c r="H20" s="8">
        <f t="shared" si="2"/>
        <v>0</v>
      </c>
      <c r="I20" s="18">
        <v>100</v>
      </c>
      <c r="J20" s="19">
        <f t="shared" si="4"/>
        <v>14.346317228635822</v>
      </c>
      <c r="K20" s="12">
        <v>0</v>
      </c>
      <c r="L20" s="19">
        <f t="shared" si="5"/>
        <v>0</v>
      </c>
      <c r="M20" s="12">
        <v>0</v>
      </c>
      <c r="N20" s="7">
        <f t="shared" si="3"/>
        <v>0</v>
      </c>
      <c r="O20" s="24" t="s">
        <v>72</v>
      </c>
      <c r="P20" s="24" t="s">
        <v>43</v>
      </c>
      <c r="Q20" s="24" t="s">
        <v>43</v>
      </c>
    </row>
    <row r="21" spans="1:17" ht="22.5">
      <c r="A21" s="10">
        <v>18</v>
      </c>
      <c r="B21" s="16" t="s">
        <v>7</v>
      </c>
      <c r="C21" s="12">
        <v>6</v>
      </c>
      <c r="D21" s="6">
        <f t="shared" si="0"/>
        <v>0.8666575186150812</v>
      </c>
      <c r="E21" s="12">
        <v>0</v>
      </c>
      <c r="F21" s="6">
        <f t="shared" si="1"/>
        <v>0</v>
      </c>
      <c r="G21" s="12">
        <v>0</v>
      </c>
      <c r="H21" s="8">
        <f t="shared" si="2"/>
        <v>0</v>
      </c>
      <c r="I21" s="18">
        <v>7</v>
      </c>
      <c r="J21" s="19">
        <f t="shared" si="4"/>
        <v>1.0042422060045075</v>
      </c>
      <c r="K21" s="12">
        <v>0</v>
      </c>
      <c r="L21" s="19">
        <f t="shared" si="5"/>
        <v>0</v>
      </c>
      <c r="M21" s="12">
        <v>0</v>
      </c>
      <c r="N21" s="7">
        <f t="shared" si="3"/>
        <v>0</v>
      </c>
      <c r="O21" s="31" t="s">
        <v>61</v>
      </c>
      <c r="P21" s="31" t="s">
        <v>43</v>
      </c>
      <c r="Q21" s="31" t="s">
        <v>43</v>
      </c>
    </row>
    <row r="22" spans="1:17" ht="12" customHeight="1">
      <c r="A22" s="10">
        <v>19</v>
      </c>
      <c r="B22" s="16" t="s">
        <v>10</v>
      </c>
      <c r="C22" s="12">
        <v>0</v>
      </c>
      <c r="D22" s="6">
        <f t="shared" si="0"/>
        <v>0</v>
      </c>
      <c r="E22" s="12">
        <v>0</v>
      </c>
      <c r="F22" s="6">
        <f t="shared" si="1"/>
        <v>0</v>
      </c>
      <c r="G22" s="12">
        <v>0</v>
      </c>
      <c r="H22" s="8">
        <f t="shared" si="2"/>
        <v>0</v>
      </c>
      <c r="I22" s="12">
        <v>0</v>
      </c>
      <c r="J22" s="19">
        <f t="shared" si="4"/>
        <v>0</v>
      </c>
      <c r="K22" s="12">
        <v>0</v>
      </c>
      <c r="L22" s="19">
        <f t="shared" si="5"/>
        <v>0</v>
      </c>
      <c r="M22" s="12">
        <v>0</v>
      </c>
      <c r="N22" s="7">
        <f t="shared" si="3"/>
        <v>0</v>
      </c>
      <c r="O22" s="21" t="s">
        <v>43</v>
      </c>
      <c r="P22" s="22" t="s">
        <v>43</v>
      </c>
      <c r="Q22" s="22" t="s">
        <v>43</v>
      </c>
    </row>
    <row r="23" spans="1:17" ht="12" customHeight="1">
      <c r="A23" s="11">
        <v>20</v>
      </c>
      <c r="B23" s="16" t="s">
        <v>11</v>
      </c>
      <c r="C23" s="12">
        <v>9</v>
      </c>
      <c r="D23" s="6">
        <f t="shared" si="0"/>
        <v>1.299986277922622</v>
      </c>
      <c r="E23" s="12">
        <v>9</v>
      </c>
      <c r="F23" s="6">
        <f t="shared" si="1"/>
        <v>7.460335880899882</v>
      </c>
      <c r="G23" s="12">
        <v>9</v>
      </c>
      <c r="H23" s="8">
        <f t="shared" si="2"/>
        <v>9.231242627827069</v>
      </c>
      <c r="I23" s="18">
        <v>16</v>
      </c>
      <c r="J23" s="19">
        <f t="shared" si="4"/>
        <v>2.295410756581732</v>
      </c>
      <c r="K23" s="18">
        <v>16</v>
      </c>
      <c r="L23" s="19">
        <f t="shared" si="5"/>
        <v>13.001999057355068</v>
      </c>
      <c r="M23" s="18">
        <v>15</v>
      </c>
      <c r="N23" s="7">
        <f t="shared" si="3"/>
        <v>15.552099533437014</v>
      </c>
      <c r="O23" s="31" t="s">
        <v>67</v>
      </c>
      <c r="P23" s="31" t="s">
        <v>68</v>
      </c>
      <c r="Q23" s="31" t="s">
        <v>66</v>
      </c>
    </row>
    <row r="24" spans="1:17" ht="12" customHeight="1">
      <c r="A24" s="10">
        <v>21</v>
      </c>
      <c r="B24" s="32" t="s">
        <v>12</v>
      </c>
      <c r="C24" s="12">
        <v>0</v>
      </c>
      <c r="D24" s="6">
        <f aca="true" t="shared" si="6" ref="D24:D52">C24*100/692.315</f>
        <v>0</v>
      </c>
      <c r="E24" s="12">
        <v>0</v>
      </c>
      <c r="F24" s="6">
        <f aca="true" t="shared" si="7" ref="F24:F52">E24*100/120.638</f>
        <v>0</v>
      </c>
      <c r="G24" s="12">
        <v>0</v>
      </c>
      <c r="H24" s="8">
        <f aca="true" t="shared" si="8" ref="H24:H52">G24*100/97.495</f>
        <v>0</v>
      </c>
      <c r="I24" s="12">
        <v>0</v>
      </c>
      <c r="J24" s="19">
        <f t="shared" si="4"/>
        <v>0</v>
      </c>
      <c r="K24" s="12">
        <v>0</v>
      </c>
      <c r="L24" s="19">
        <f t="shared" si="5"/>
        <v>0</v>
      </c>
      <c r="M24" s="12">
        <v>0</v>
      </c>
      <c r="N24" s="7">
        <f aca="true" t="shared" si="9" ref="N24:N52">M24*100/96.45</f>
        <v>0</v>
      </c>
      <c r="O24" s="21" t="s">
        <v>43</v>
      </c>
      <c r="P24" s="22" t="s">
        <v>43</v>
      </c>
      <c r="Q24" s="22" t="s">
        <v>43</v>
      </c>
    </row>
    <row r="25" spans="1:17" ht="12" customHeight="1">
      <c r="A25" s="10">
        <v>22</v>
      </c>
      <c r="B25" s="32" t="s">
        <v>13</v>
      </c>
      <c r="C25" s="12">
        <v>3</v>
      </c>
      <c r="D25" s="6">
        <f t="shared" si="6"/>
        <v>0.4333287593075406</v>
      </c>
      <c r="E25" s="12">
        <v>0</v>
      </c>
      <c r="F25" s="6">
        <f t="shared" si="7"/>
        <v>0</v>
      </c>
      <c r="G25" s="12">
        <v>0</v>
      </c>
      <c r="H25" s="8">
        <f t="shared" si="8"/>
        <v>0</v>
      </c>
      <c r="I25" s="12">
        <v>0</v>
      </c>
      <c r="J25" s="19">
        <f t="shared" si="4"/>
        <v>0</v>
      </c>
      <c r="K25" s="12">
        <v>0</v>
      </c>
      <c r="L25" s="19">
        <f t="shared" si="5"/>
        <v>0</v>
      </c>
      <c r="M25" s="12">
        <v>0</v>
      </c>
      <c r="N25" s="7">
        <f t="shared" si="9"/>
        <v>0</v>
      </c>
      <c r="O25" s="31" t="s">
        <v>62</v>
      </c>
      <c r="P25" s="22" t="s">
        <v>43</v>
      </c>
      <c r="Q25" s="22" t="s">
        <v>43</v>
      </c>
    </row>
    <row r="26" spans="1:17" ht="12" customHeight="1">
      <c r="A26" s="10">
        <v>23</v>
      </c>
      <c r="B26" s="32" t="s">
        <v>14</v>
      </c>
      <c r="C26" s="12">
        <v>1</v>
      </c>
      <c r="D26" s="6">
        <f t="shared" si="6"/>
        <v>0.1444429197691802</v>
      </c>
      <c r="E26" s="12">
        <v>0</v>
      </c>
      <c r="F26" s="6">
        <f t="shared" si="7"/>
        <v>0</v>
      </c>
      <c r="G26" s="12">
        <v>0</v>
      </c>
      <c r="H26" s="8">
        <f t="shared" si="8"/>
        <v>0</v>
      </c>
      <c r="I26" s="12">
        <v>0</v>
      </c>
      <c r="J26" s="19">
        <f t="shared" si="4"/>
        <v>0</v>
      </c>
      <c r="K26" s="12">
        <v>0</v>
      </c>
      <c r="L26" s="19">
        <f t="shared" si="5"/>
        <v>0</v>
      </c>
      <c r="M26" s="12">
        <v>0</v>
      </c>
      <c r="N26" s="7">
        <f t="shared" si="9"/>
        <v>0</v>
      </c>
      <c r="O26" s="21" t="s">
        <v>58</v>
      </c>
      <c r="P26" s="22" t="s">
        <v>43</v>
      </c>
      <c r="Q26" s="22" t="s">
        <v>43</v>
      </c>
    </row>
    <row r="27" spans="1:17" ht="12" customHeight="1">
      <c r="A27" s="10">
        <v>24</v>
      </c>
      <c r="B27" s="32" t="s">
        <v>15</v>
      </c>
      <c r="C27" s="12">
        <v>4</v>
      </c>
      <c r="D27" s="6">
        <f t="shared" si="6"/>
        <v>0.5777716790767208</v>
      </c>
      <c r="E27" s="12">
        <v>4</v>
      </c>
      <c r="F27" s="6">
        <f t="shared" si="7"/>
        <v>3.3157048359555032</v>
      </c>
      <c r="G27" s="12">
        <v>4</v>
      </c>
      <c r="H27" s="8">
        <f t="shared" si="8"/>
        <v>4.102774501256475</v>
      </c>
      <c r="I27" s="18">
        <v>4</v>
      </c>
      <c r="J27" s="19">
        <f t="shared" si="4"/>
        <v>0.573852689145433</v>
      </c>
      <c r="K27" s="18">
        <v>3</v>
      </c>
      <c r="L27" s="19">
        <f t="shared" si="5"/>
        <v>2.437874823254075</v>
      </c>
      <c r="M27" s="18">
        <v>3</v>
      </c>
      <c r="N27" s="7">
        <f t="shared" si="9"/>
        <v>3.1104199066874028</v>
      </c>
      <c r="O27" s="30" t="s">
        <v>60</v>
      </c>
      <c r="P27" s="24" t="s">
        <v>58</v>
      </c>
      <c r="Q27" s="24" t="s">
        <v>58</v>
      </c>
    </row>
    <row r="28" spans="1:17" ht="12" customHeight="1">
      <c r="A28" s="10">
        <v>25</v>
      </c>
      <c r="B28" s="33" t="s">
        <v>52</v>
      </c>
      <c r="C28" s="12">
        <v>4</v>
      </c>
      <c r="D28" s="6">
        <f t="shared" si="6"/>
        <v>0.5777716790767208</v>
      </c>
      <c r="E28" s="12">
        <v>4</v>
      </c>
      <c r="F28" s="6">
        <f t="shared" si="7"/>
        <v>3.3157048359555032</v>
      </c>
      <c r="G28" s="12">
        <v>4</v>
      </c>
      <c r="H28" s="8">
        <f t="shared" si="8"/>
        <v>4.102774501256475</v>
      </c>
      <c r="I28" s="18">
        <v>4</v>
      </c>
      <c r="J28" s="19">
        <f t="shared" si="4"/>
        <v>0.573852689145433</v>
      </c>
      <c r="K28" s="18">
        <v>3</v>
      </c>
      <c r="L28" s="19">
        <f t="shared" si="5"/>
        <v>2.437874823254075</v>
      </c>
      <c r="M28" s="18">
        <v>3</v>
      </c>
      <c r="N28" s="7">
        <f t="shared" si="9"/>
        <v>3.1104199066874028</v>
      </c>
      <c r="O28" s="30" t="s">
        <v>60</v>
      </c>
      <c r="P28" s="24" t="s">
        <v>58</v>
      </c>
      <c r="Q28" s="24" t="s">
        <v>58</v>
      </c>
    </row>
    <row r="29" spans="1:20" ht="12" customHeight="1">
      <c r="A29" s="10">
        <v>26</v>
      </c>
      <c r="B29" s="32" t="s">
        <v>16</v>
      </c>
      <c r="C29" s="12">
        <v>0</v>
      </c>
      <c r="D29" s="6">
        <f t="shared" si="6"/>
        <v>0</v>
      </c>
      <c r="E29" s="12">
        <v>0</v>
      </c>
      <c r="F29" s="6">
        <f t="shared" si="7"/>
        <v>0</v>
      </c>
      <c r="G29" s="12">
        <v>0</v>
      </c>
      <c r="H29" s="8">
        <f t="shared" si="8"/>
        <v>0</v>
      </c>
      <c r="I29" s="12">
        <v>0</v>
      </c>
      <c r="J29" s="19">
        <f t="shared" si="4"/>
        <v>0</v>
      </c>
      <c r="K29" s="12">
        <v>0</v>
      </c>
      <c r="L29" s="19">
        <f t="shared" si="5"/>
        <v>0</v>
      </c>
      <c r="M29" s="12">
        <v>0</v>
      </c>
      <c r="N29" s="7">
        <f t="shared" si="9"/>
        <v>0</v>
      </c>
      <c r="O29" s="21" t="s">
        <v>43</v>
      </c>
      <c r="P29" s="22" t="s">
        <v>43</v>
      </c>
      <c r="Q29" s="22" t="s">
        <v>43</v>
      </c>
      <c r="T29" s="4"/>
    </row>
    <row r="30" spans="1:24" ht="12" customHeight="1">
      <c r="A30" s="10">
        <v>27</v>
      </c>
      <c r="B30" s="32" t="s">
        <v>17</v>
      </c>
      <c r="C30" s="12">
        <v>0</v>
      </c>
      <c r="D30" s="6">
        <f t="shared" si="6"/>
        <v>0</v>
      </c>
      <c r="E30" s="12">
        <v>0</v>
      </c>
      <c r="F30" s="6">
        <f t="shared" si="7"/>
        <v>0</v>
      </c>
      <c r="G30" s="12">
        <v>0</v>
      </c>
      <c r="H30" s="8">
        <f t="shared" si="8"/>
        <v>0</v>
      </c>
      <c r="I30" s="12">
        <v>0</v>
      </c>
      <c r="J30" s="19">
        <f t="shared" si="4"/>
        <v>0</v>
      </c>
      <c r="K30" s="12">
        <v>0</v>
      </c>
      <c r="L30" s="19">
        <f t="shared" si="5"/>
        <v>0</v>
      </c>
      <c r="M30" s="12">
        <v>0</v>
      </c>
      <c r="N30" s="7">
        <f t="shared" si="9"/>
        <v>0</v>
      </c>
      <c r="O30" s="21" t="s">
        <v>43</v>
      </c>
      <c r="P30" s="22" t="s">
        <v>43</v>
      </c>
      <c r="Q30" s="22" t="s">
        <v>43</v>
      </c>
      <c r="T30" s="5"/>
      <c r="V30" s="5"/>
      <c r="X30" s="5"/>
    </row>
    <row r="31" spans="1:17" ht="12" customHeight="1">
      <c r="A31" s="10">
        <v>28</v>
      </c>
      <c r="B31" s="32" t="s">
        <v>18</v>
      </c>
      <c r="C31" s="12">
        <v>0</v>
      </c>
      <c r="D31" s="6">
        <f t="shared" si="6"/>
        <v>0</v>
      </c>
      <c r="E31" s="12">
        <v>0</v>
      </c>
      <c r="F31" s="6">
        <f t="shared" si="7"/>
        <v>0</v>
      </c>
      <c r="G31" s="12">
        <v>0</v>
      </c>
      <c r="H31" s="8">
        <f t="shared" si="8"/>
        <v>0</v>
      </c>
      <c r="I31" s="12">
        <v>0</v>
      </c>
      <c r="J31" s="19">
        <f t="shared" si="4"/>
        <v>0</v>
      </c>
      <c r="K31" s="12">
        <v>0</v>
      </c>
      <c r="L31" s="19">
        <f t="shared" si="5"/>
        <v>0</v>
      </c>
      <c r="M31" s="12">
        <v>0</v>
      </c>
      <c r="N31" s="7">
        <f t="shared" si="9"/>
        <v>0</v>
      </c>
      <c r="O31" s="21" t="s">
        <v>43</v>
      </c>
      <c r="P31" s="22" t="s">
        <v>43</v>
      </c>
      <c r="Q31" s="22" t="s">
        <v>43</v>
      </c>
    </row>
    <row r="32" spans="1:17" ht="12" customHeight="1">
      <c r="A32" s="10">
        <v>29</v>
      </c>
      <c r="B32" s="34" t="s">
        <v>19</v>
      </c>
      <c r="C32" s="12">
        <v>7</v>
      </c>
      <c r="D32" s="6">
        <f t="shared" si="6"/>
        <v>1.0111004383842614</v>
      </c>
      <c r="E32" s="12">
        <v>0</v>
      </c>
      <c r="F32" s="6">
        <f t="shared" si="7"/>
        <v>0</v>
      </c>
      <c r="G32" s="12">
        <v>0</v>
      </c>
      <c r="H32" s="8">
        <f t="shared" si="8"/>
        <v>0</v>
      </c>
      <c r="I32" s="18">
        <v>5</v>
      </c>
      <c r="J32" s="19">
        <f t="shared" si="4"/>
        <v>0.7173158614317912</v>
      </c>
      <c r="K32" s="12">
        <v>0</v>
      </c>
      <c r="L32" s="19">
        <f t="shared" si="5"/>
        <v>0</v>
      </c>
      <c r="M32" s="12">
        <v>0</v>
      </c>
      <c r="N32" s="7">
        <f t="shared" si="9"/>
        <v>0</v>
      </c>
      <c r="O32" s="21" t="s">
        <v>65</v>
      </c>
      <c r="P32" s="22" t="s">
        <v>43</v>
      </c>
      <c r="Q32" s="22" t="s">
        <v>43</v>
      </c>
    </row>
    <row r="33" spans="1:17" ht="21" customHeight="1">
      <c r="A33" s="10">
        <v>30</v>
      </c>
      <c r="B33" s="33" t="s">
        <v>53</v>
      </c>
      <c r="C33" s="12">
        <v>7</v>
      </c>
      <c r="D33" s="6">
        <f t="shared" si="6"/>
        <v>1.0111004383842614</v>
      </c>
      <c r="E33" s="12">
        <v>0</v>
      </c>
      <c r="F33" s="6">
        <f t="shared" si="7"/>
        <v>0</v>
      </c>
      <c r="G33" s="12">
        <v>0</v>
      </c>
      <c r="H33" s="8">
        <f t="shared" si="8"/>
        <v>0</v>
      </c>
      <c r="I33" s="18">
        <v>5</v>
      </c>
      <c r="J33" s="19">
        <f t="shared" si="4"/>
        <v>0.7173158614317912</v>
      </c>
      <c r="K33" s="12">
        <v>0</v>
      </c>
      <c r="L33" s="19">
        <f t="shared" si="5"/>
        <v>0</v>
      </c>
      <c r="M33" s="12">
        <v>0</v>
      </c>
      <c r="N33" s="7">
        <f t="shared" si="9"/>
        <v>0</v>
      </c>
      <c r="O33" s="21" t="s">
        <v>65</v>
      </c>
      <c r="P33" s="22" t="s">
        <v>43</v>
      </c>
      <c r="Q33" s="22" t="s">
        <v>43</v>
      </c>
    </row>
    <row r="34" spans="1:17" ht="22.5">
      <c r="A34" s="10">
        <v>31</v>
      </c>
      <c r="B34" s="32" t="s">
        <v>20</v>
      </c>
      <c r="C34" s="12">
        <v>43</v>
      </c>
      <c r="D34" s="6">
        <f t="shared" si="6"/>
        <v>6.211045550074749</v>
      </c>
      <c r="E34" s="12">
        <v>9</v>
      </c>
      <c r="F34" s="6">
        <f t="shared" si="7"/>
        <v>7.460335880899882</v>
      </c>
      <c r="G34" s="12">
        <v>6</v>
      </c>
      <c r="H34" s="8">
        <f t="shared" si="8"/>
        <v>6.154161751884712</v>
      </c>
      <c r="I34" s="18">
        <v>82</v>
      </c>
      <c r="J34" s="19">
        <f t="shared" si="4"/>
        <v>11.763980127481375</v>
      </c>
      <c r="K34" s="18">
        <v>12</v>
      </c>
      <c r="L34" s="19">
        <f t="shared" si="5"/>
        <v>9.7514992930163</v>
      </c>
      <c r="M34" s="18">
        <v>11</v>
      </c>
      <c r="N34" s="7">
        <f t="shared" si="9"/>
        <v>11.404872991187144</v>
      </c>
      <c r="O34" s="24" t="s">
        <v>85</v>
      </c>
      <c r="P34" s="24" t="s">
        <v>86</v>
      </c>
      <c r="Q34" s="24" t="s">
        <v>87</v>
      </c>
    </row>
    <row r="35" spans="1:17" ht="22.5">
      <c r="A35" s="10">
        <v>32</v>
      </c>
      <c r="B35" s="32" t="s">
        <v>21</v>
      </c>
      <c r="C35" s="12">
        <v>109</v>
      </c>
      <c r="D35" s="6">
        <f t="shared" si="6"/>
        <v>15.744278254840642</v>
      </c>
      <c r="E35" s="12">
        <v>6</v>
      </c>
      <c r="F35" s="6">
        <f t="shared" si="7"/>
        <v>4.973557253933254</v>
      </c>
      <c r="G35" s="12">
        <v>6</v>
      </c>
      <c r="H35" s="8">
        <f t="shared" si="8"/>
        <v>6.154161751884712</v>
      </c>
      <c r="I35" s="18">
        <v>175</v>
      </c>
      <c r="J35" s="19">
        <f t="shared" si="4"/>
        <v>25.10605515011269</v>
      </c>
      <c r="K35" s="18">
        <v>10</v>
      </c>
      <c r="L35" s="19">
        <f t="shared" si="5"/>
        <v>8.126249410846917</v>
      </c>
      <c r="M35" s="18">
        <v>7</v>
      </c>
      <c r="N35" s="7">
        <f t="shared" si="9"/>
        <v>7.257646448937273</v>
      </c>
      <c r="O35" s="24" t="s">
        <v>73</v>
      </c>
      <c r="P35" s="24" t="s">
        <v>88</v>
      </c>
      <c r="Q35" s="24" t="s">
        <v>78</v>
      </c>
    </row>
    <row r="36" spans="1:17" ht="12" customHeight="1">
      <c r="A36" s="10">
        <v>33</v>
      </c>
      <c r="B36" s="32" t="s">
        <v>22</v>
      </c>
      <c r="C36" s="12">
        <v>0</v>
      </c>
      <c r="D36" s="6">
        <f t="shared" si="6"/>
        <v>0</v>
      </c>
      <c r="E36" s="12">
        <v>0</v>
      </c>
      <c r="F36" s="6">
        <f t="shared" si="7"/>
        <v>0</v>
      </c>
      <c r="G36" s="12">
        <v>0</v>
      </c>
      <c r="H36" s="8">
        <f t="shared" si="8"/>
        <v>0</v>
      </c>
      <c r="I36" s="18">
        <v>1</v>
      </c>
      <c r="J36" s="19">
        <f t="shared" si="4"/>
        <v>0.14346317228635824</v>
      </c>
      <c r="K36" s="35">
        <v>1</v>
      </c>
      <c r="L36" s="19">
        <f t="shared" si="5"/>
        <v>0.8126249410846917</v>
      </c>
      <c r="M36" s="35">
        <v>1</v>
      </c>
      <c r="N36" s="7">
        <f t="shared" si="9"/>
        <v>1.0368066355624677</v>
      </c>
      <c r="O36" s="30" t="s">
        <v>61</v>
      </c>
      <c r="P36" s="24" t="s">
        <v>61</v>
      </c>
      <c r="Q36" s="24" t="s">
        <v>61</v>
      </c>
    </row>
    <row r="37" spans="1:17" ht="12" customHeight="1">
      <c r="A37" s="10">
        <v>34</v>
      </c>
      <c r="B37" s="32" t="s">
        <v>23</v>
      </c>
      <c r="C37" s="12">
        <v>1</v>
      </c>
      <c r="D37" s="6">
        <f t="shared" si="6"/>
        <v>0.1444429197691802</v>
      </c>
      <c r="E37" s="12">
        <v>0</v>
      </c>
      <c r="F37" s="6">
        <f t="shared" si="7"/>
        <v>0</v>
      </c>
      <c r="G37" s="12">
        <v>0</v>
      </c>
      <c r="H37" s="8">
        <f t="shared" si="8"/>
        <v>0</v>
      </c>
      <c r="I37" s="12">
        <v>0</v>
      </c>
      <c r="J37" s="19">
        <f t="shared" si="4"/>
        <v>0</v>
      </c>
      <c r="K37" s="12">
        <v>0</v>
      </c>
      <c r="L37" s="19">
        <f t="shared" si="5"/>
        <v>0</v>
      </c>
      <c r="M37" s="12">
        <v>0</v>
      </c>
      <c r="N37" s="7">
        <f t="shared" si="9"/>
        <v>0</v>
      </c>
      <c r="O37" s="21" t="s">
        <v>58</v>
      </c>
      <c r="P37" s="22" t="s">
        <v>43</v>
      </c>
      <c r="Q37" s="22" t="s">
        <v>43</v>
      </c>
    </row>
    <row r="38" spans="1:17" ht="12" customHeight="1">
      <c r="A38" s="10">
        <v>35</v>
      </c>
      <c r="B38" s="32" t="s">
        <v>24</v>
      </c>
      <c r="C38" s="12">
        <v>0</v>
      </c>
      <c r="D38" s="6">
        <f t="shared" si="6"/>
        <v>0</v>
      </c>
      <c r="E38" s="12">
        <v>0</v>
      </c>
      <c r="F38" s="6">
        <f t="shared" si="7"/>
        <v>0</v>
      </c>
      <c r="G38" s="12">
        <v>0</v>
      </c>
      <c r="H38" s="8">
        <f t="shared" si="8"/>
        <v>0</v>
      </c>
      <c r="I38" s="12">
        <v>0</v>
      </c>
      <c r="J38" s="19">
        <f t="shared" si="4"/>
        <v>0</v>
      </c>
      <c r="K38" s="12">
        <v>0</v>
      </c>
      <c r="L38" s="19">
        <f t="shared" si="5"/>
        <v>0</v>
      </c>
      <c r="M38" s="12">
        <v>0</v>
      </c>
      <c r="N38" s="7">
        <f t="shared" si="9"/>
        <v>0</v>
      </c>
      <c r="O38" s="21" t="s">
        <v>43</v>
      </c>
      <c r="P38" s="22" t="s">
        <v>43</v>
      </c>
      <c r="Q38" s="22" t="s">
        <v>43</v>
      </c>
    </row>
    <row r="39" spans="1:17" ht="12" customHeight="1">
      <c r="A39" s="10">
        <v>36</v>
      </c>
      <c r="B39" s="32" t="s">
        <v>25</v>
      </c>
      <c r="C39" s="12">
        <v>0</v>
      </c>
      <c r="D39" s="6">
        <f t="shared" si="6"/>
        <v>0</v>
      </c>
      <c r="E39" s="12">
        <v>0</v>
      </c>
      <c r="F39" s="6">
        <f t="shared" si="7"/>
        <v>0</v>
      </c>
      <c r="G39" s="12">
        <v>0</v>
      </c>
      <c r="H39" s="8">
        <f t="shared" si="8"/>
        <v>0</v>
      </c>
      <c r="I39" s="12">
        <v>0</v>
      </c>
      <c r="J39" s="19">
        <f aca="true" t="shared" si="10" ref="J39:J47">I39*100/697.043</f>
        <v>0</v>
      </c>
      <c r="K39" s="12">
        <v>0</v>
      </c>
      <c r="L39" s="19">
        <f aca="true" t="shared" si="11" ref="L39:L52">K39*100/123.058</f>
        <v>0</v>
      </c>
      <c r="M39" s="12">
        <v>0</v>
      </c>
      <c r="N39" s="7">
        <f t="shared" si="9"/>
        <v>0</v>
      </c>
      <c r="O39" s="21" t="s">
        <v>43</v>
      </c>
      <c r="P39" s="22" t="s">
        <v>43</v>
      </c>
      <c r="Q39" s="22" t="s">
        <v>43</v>
      </c>
    </row>
    <row r="40" spans="1:17" ht="22.5">
      <c r="A40" s="10">
        <v>37</v>
      </c>
      <c r="B40" s="33" t="s">
        <v>54</v>
      </c>
      <c r="C40" s="12">
        <v>0</v>
      </c>
      <c r="D40" s="6">
        <f t="shared" si="6"/>
        <v>0</v>
      </c>
      <c r="E40" s="12">
        <v>0</v>
      </c>
      <c r="F40" s="6">
        <f t="shared" si="7"/>
        <v>0</v>
      </c>
      <c r="G40" s="12">
        <v>0</v>
      </c>
      <c r="H40" s="8">
        <f t="shared" si="8"/>
        <v>0</v>
      </c>
      <c r="I40" s="12">
        <v>0</v>
      </c>
      <c r="J40" s="19">
        <f t="shared" si="10"/>
        <v>0</v>
      </c>
      <c r="K40" s="12">
        <v>0</v>
      </c>
      <c r="L40" s="19">
        <f t="shared" si="11"/>
        <v>0</v>
      </c>
      <c r="M40" s="12">
        <v>0</v>
      </c>
      <c r="N40" s="7">
        <f t="shared" si="9"/>
        <v>0</v>
      </c>
      <c r="O40" s="21" t="s">
        <v>43</v>
      </c>
      <c r="P40" s="22" t="s">
        <v>43</v>
      </c>
      <c r="Q40" s="22" t="s">
        <v>43</v>
      </c>
    </row>
    <row r="41" spans="1:17" ht="12" customHeight="1">
      <c r="A41" s="10">
        <v>38</v>
      </c>
      <c r="B41" s="33" t="s">
        <v>26</v>
      </c>
      <c r="C41" s="12">
        <v>0</v>
      </c>
      <c r="D41" s="6">
        <f t="shared" si="6"/>
        <v>0</v>
      </c>
      <c r="E41" s="12">
        <v>0</v>
      </c>
      <c r="F41" s="6">
        <f t="shared" si="7"/>
        <v>0</v>
      </c>
      <c r="G41" s="12">
        <v>0</v>
      </c>
      <c r="H41" s="8">
        <f t="shared" si="8"/>
        <v>0</v>
      </c>
      <c r="I41" s="12">
        <v>0</v>
      </c>
      <c r="J41" s="19">
        <f t="shared" si="10"/>
        <v>0</v>
      </c>
      <c r="K41" s="12">
        <v>0</v>
      </c>
      <c r="L41" s="19">
        <f t="shared" si="11"/>
        <v>0</v>
      </c>
      <c r="M41" s="12">
        <v>0</v>
      </c>
      <c r="N41" s="7">
        <f t="shared" si="9"/>
        <v>0</v>
      </c>
      <c r="O41" s="21" t="s">
        <v>43</v>
      </c>
      <c r="P41" s="22" t="s">
        <v>43</v>
      </c>
      <c r="Q41" s="22" t="s">
        <v>43</v>
      </c>
    </row>
    <row r="42" spans="1:17" ht="12" customHeight="1">
      <c r="A42" s="10">
        <v>39</v>
      </c>
      <c r="B42" s="33" t="s">
        <v>27</v>
      </c>
      <c r="C42" s="12">
        <v>0</v>
      </c>
      <c r="D42" s="6">
        <f t="shared" si="6"/>
        <v>0</v>
      </c>
      <c r="E42" s="12">
        <v>0</v>
      </c>
      <c r="F42" s="6">
        <f t="shared" si="7"/>
        <v>0</v>
      </c>
      <c r="G42" s="12">
        <v>0</v>
      </c>
      <c r="H42" s="8">
        <f t="shared" si="8"/>
        <v>0</v>
      </c>
      <c r="I42" s="12">
        <v>0</v>
      </c>
      <c r="J42" s="19">
        <f t="shared" si="10"/>
        <v>0</v>
      </c>
      <c r="K42" s="12">
        <v>0</v>
      </c>
      <c r="L42" s="19">
        <f t="shared" si="11"/>
        <v>0</v>
      </c>
      <c r="M42" s="12">
        <v>0</v>
      </c>
      <c r="N42" s="7">
        <f t="shared" si="9"/>
        <v>0</v>
      </c>
      <c r="O42" s="21" t="s">
        <v>43</v>
      </c>
      <c r="P42" s="22" t="s">
        <v>43</v>
      </c>
      <c r="Q42" s="22" t="s">
        <v>43</v>
      </c>
    </row>
    <row r="43" spans="1:17" ht="12" customHeight="1">
      <c r="A43" s="10">
        <v>40</v>
      </c>
      <c r="B43" s="32" t="s">
        <v>28</v>
      </c>
      <c r="C43" s="12">
        <v>351</v>
      </c>
      <c r="D43" s="6">
        <f t="shared" si="6"/>
        <v>50.69946483898225</v>
      </c>
      <c r="E43" s="12">
        <v>232</v>
      </c>
      <c r="F43" s="6">
        <f t="shared" si="7"/>
        <v>192.31088048541918</v>
      </c>
      <c r="G43" s="12">
        <v>213</v>
      </c>
      <c r="H43" s="8">
        <f t="shared" si="8"/>
        <v>218.47274219190726</v>
      </c>
      <c r="I43" s="18">
        <v>632</v>
      </c>
      <c r="J43" s="19">
        <f t="shared" si="10"/>
        <v>90.6687248849784</v>
      </c>
      <c r="K43" s="18">
        <v>460</v>
      </c>
      <c r="L43" s="19">
        <f t="shared" si="11"/>
        <v>373.80747289895817</v>
      </c>
      <c r="M43" s="18">
        <v>404</v>
      </c>
      <c r="N43" s="7">
        <f t="shared" si="9"/>
        <v>418.8698807672369</v>
      </c>
      <c r="O43" s="24" t="s">
        <v>89</v>
      </c>
      <c r="P43" s="24" t="s">
        <v>90</v>
      </c>
      <c r="Q43" s="24" t="s">
        <v>91</v>
      </c>
    </row>
    <row r="44" spans="1:17" ht="12" customHeight="1">
      <c r="A44" s="10">
        <v>41</v>
      </c>
      <c r="B44" s="32" t="s">
        <v>55</v>
      </c>
      <c r="C44" s="12">
        <v>155</v>
      </c>
      <c r="D44" s="6">
        <f t="shared" si="6"/>
        <v>22.38865256422293</v>
      </c>
      <c r="E44" s="12">
        <v>9</v>
      </c>
      <c r="F44" s="6">
        <f t="shared" si="7"/>
        <v>7.460335880899882</v>
      </c>
      <c r="G44" s="12">
        <v>8</v>
      </c>
      <c r="H44" s="8">
        <f t="shared" si="8"/>
        <v>8.20554900251295</v>
      </c>
      <c r="I44" s="18">
        <v>195</v>
      </c>
      <c r="J44" s="19">
        <f t="shared" si="10"/>
        <v>27.975318595839855</v>
      </c>
      <c r="K44" s="18">
        <v>14</v>
      </c>
      <c r="L44" s="19">
        <f t="shared" si="11"/>
        <v>11.376749175185685</v>
      </c>
      <c r="M44" s="18">
        <v>12</v>
      </c>
      <c r="N44" s="7">
        <f t="shared" si="9"/>
        <v>12.441679626749611</v>
      </c>
      <c r="O44" s="24" t="s">
        <v>92</v>
      </c>
      <c r="P44" s="24" t="s">
        <v>93</v>
      </c>
      <c r="Q44" s="24" t="s">
        <v>94</v>
      </c>
    </row>
    <row r="45" spans="1:17" ht="22.5">
      <c r="A45" s="10">
        <v>42</v>
      </c>
      <c r="B45" s="33" t="s">
        <v>41</v>
      </c>
      <c r="C45" s="12">
        <v>151</v>
      </c>
      <c r="D45" s="6">
        <f t="shared" si="6"/>
        <v>21.81088088514621</v>
      </c>
      <c r="E45" s="12">
        <v>8</v>
      </c>
      <c r="F45" s="6">
        <f t="shared" si="7"/>
        <v>6.6314096719110065</v>
      </c>
      <c r="G45" s="12">
        <v>7</v>
      </c>
      <c r="H45" s="8">
        <f t="shared" si="8"/>
        <v>7.17985537719883</v>
      </c>
      <c r="I45" s="18">
        <v>194</v>
      </c>
      <c r="J45" s="19">
        <f t="shared" si="10"/>
        <v>27.831855423553495</v>
      </c>
      <c r="K45" s="18">
        <v>14</v>
      </c>
      <c r="L45" s="19">
        <f t="shared" si="11"/>
        <v>11.376749175185685</v>
      </c>
      <c r="M45" s="18">
        <v>12</v>
      </c>
      <c r="N45" s="7">
        <f t="shared" si="9"/>
        <v>12.441679626749611</v>
      </c>
      <c r="O45" s="24" t="s">
        <v>95</v>
      </c>
      <c r="P45" s="24" t="s">
        <v>66</v>
      </c>
      <c r="Q45" s="24" t="s">
        <v>63</v>
      </c>
    </row>
    <row r="46" spans="1:17" ht="12" customHeight="1">
      <c r="A46" s="10">
        <v>43</v>
      </c>
      <c r="B46" s="36" t="s">
        <v>56</v>
      </c>
      <c r="C46" s="12">
        <v>53</v>
      </c>
      <c r="D46" s="6">
        <f t="shared" si="6"/>
        <v>7.655474747766551</v>
      </c>
      <c r="E46" s="12">
        <v>0</v>
      </c>
      <c r="F46" s="6">
        <f t="shared" si="7"/>
        <v>0</v>
      </c>
      <c r="G46" s="12">
        <v>0</v>
      </c>
      <c r="H46" s="8">
        <f t="shared" si="8"/>
        <v>0</v>
      </c>
      <c r="I46" s="18">
        <v>73</v>
      </c>
      <c r="J46" s="19">
        <f t="shared" si="10"/>
        <v>10.472811576904151</v>
      </c>
      <c r="K46" s="18">
        <v>1</v>
      </c>
      <c r="L46" s="19">
        <f t="shared" si="11"/>
        <v>0.8126249410846917</v>
      </c>
      <c r="M46" s="12">
        <v>0</v>
      </c>
      <c r="N46" s="7">
        <f t="shared" si="9"/>
        <v>0</v>
      </c>
      <c r="O46" s="24" t="s">
        <v>96</v>
      </c>
      <c r="P46" s="24" t="s">
        <v>97</v>
      </c>
      <c r="Q46" s="24" t="s">
        <v>43</v>
      </c>
    </row>
    <row r="47" spans="1:17" ht="22.5">
      <c r="A47" s="10">
        <v>44</v>
      </c>
      <c r="B47" s="32" t="s">
        <v>42</v>
      </c>
      <c r="C47" s="12">
        <v>100</v>
      </c>
      <c r="D47" s="6">
        <f t="shared" si="6"/>
        <v>14.44429197691802</v>
      </c>
      <c r="E47" s="12">
        <v>4</v>
      </c>
      <c r="F47" s="6">
        <f t="shared" si="7"/>
        <v>3.3157048359555032</v>
      </c>
      <c r="G47" s="12">
        <v>1</v>
      </c>
      <c r="H47" s="8">
        <f t="shared" si="8"/>
        <v>1.0256936253141187</v>
      </c>
      <c r="I47" s="18">
        <v>167</v>
      </c>
      <c r="J47" s="19">
        <f t="shared" si="10"/>
        <v>23.958349771821823</v>
      </c>
      <c r="K47" s="18">
        <v>2</v>
      </c>
      <c r="L47" s="19">
        <f t="shared" si="11"/>
        <v>1.6252498821693835</v>
      </c>
      <c r="M47" s="18">
        <v>1</v>
      </c>
      <c r="N47" s="7">
        <f t="shared" si="9"/>
        <v>1.0368066355624677</v>
      </c>
      <c r="O47" s="24" t="s">
        <v>98</v>
      </c>
      <c r="P47" s="24" t="s">
        <v>65</v>
      </c>
      <c r="Q47" s="24" t="s">
        <v>60</v>
      </c>
    </row>
    <row r="48" spans="1:29" ht="12" customHeight="1">
      <c r="A48" s="10">
        <v>45</v>
      </c>
      <c r="B48" s="32" t="s">
        <v>57</v>
      </c>
      <c r="C48" s="12">
        <v>115</v>
      </c>
      <c r="D48" s="6">
        <f t="shared" si="6"/>
        <v>16.610935773455722</v>
      </c>
      <c r="E48" s="12">
        <v>3</v>
      </c>
      <c r="F48" s="6">
        <f t="shared" si="7"/>
        <v>2.486778626966627</v>
      </c>
      <c r="G48" s="12">
        <v>2</v>
      </c>
      <c r="H48" s="8">
        <f t="shared" si="8"/>
        <v>2.0513872506282373</v>
      </c>
      <c r="I48" s="18">
        <v>137</v>
      </c>
      <c r="J48" s="19">
        <f aca="true" t="shared" si="12" ref="J48:J55">I48*100/697.043</f>
        <v>19.654454603231077</v>
      </c>
      <c r="K48" s="12">
        <v>0</v>
      </c>
      <c r="L48" s="19">
        <f t="shared" si="11"/>
        <v>0</v>
      </c>
      <c r="M48" s="12">
        <v>0</v>
      </c>
      <c r="N48" s="7">
        <f t="shared" si="9"/>
        <v>0</v>
      </c>
      <c r="O48" s="24" t="s">
        <v>78</v>
      </c>
      <c r="P48" s="24" t="s">
        <v>62</v>
      </c>
      <c r="Q48" s="24" t="s">
        <v>65</v>
      </c>
      <c r="Y48" s="5"/>
      <c r="AA48" s="5"/>
      <c r="AC48" s="5"/>
    </row>
    <row r="49" spans="1:17" ht="22.5">
      <c r="A49" s="10">
        <v>46</v>
      </c>
      <c r="B49" s="32" t="s">
        <v>29</v>
      </c>
      <c r="C49" s="12">
        <v>0</v>
      </c>
      <c r="D49" s="6">
        <f t="shared" si="6"/>
        <v>0</v>
      </c>
      <c r="E49" s="12">
        <v>0</v>
      </c>
      <c r="F49" s="6">
        <f t="shared" si="7"/>
        <v>0</v>
      </c>
      <c r="G49" s="12">
        <v>0</v>
      </c>
      <c r="H49" s="8">
        <f t="shared" si="8"/>
        <v>0</v>
      </c>
      <c r="I49" s="12">
        <v>0</v>
      </c>
      <c r="J49" s="19">
        <f t="shared" si="12"/>
        <v>0</v>
      </c>
      <c r="K49" s="12">
        <v>0</v>
      </c>
      <c r="L49" s="19">
        <f t="shared" si="11"/>
        <v>0</v>
      </c>
      <c r="M49" s="12">
        <v>0</v>
      </c>
      <c r="N49" s="7">
        <f t="shared" si="9"/>
        <v>0</v>
      </c>
      <c r="O49" s="21" t="s">
        <v>43</v>
      </c>
      <c r="P49" s="22" t="s">
        <v>43</v>
      </c>
      <c r="Q49" s="22" t="s">
        <v>43</v>
      </c>
    </row>
    <row r="50" spans="1:17" ht="33" customHeight="1">
      <c r="A50" s="10">
        <v>47</v>
      </c>
      <c r="B50" s="32" t="s">
        <v>30</v>
      </c>
      <c r="C50" s="12">
        <v>113</v>
      </c>
      <c r="D50" s="6">
        <f t="shared" si="6"/>
        <v>16.322049933917363</v>
      </c>
      <c r="E50" s="12">
        <v>1</v>
      </c>
      <c r="F50" s="6">
        <f t="shared" si="7"/>
        <v>0.8289262089888758</v>
      </c>
      <c r="G50" s="12">
        <v>0</v>
      </c>
      <c r="H50" s="8">
        <f t="shared" si="8"/>
        <v>0</v>
      </c>
      <c r="I50" s="18">
        <v>121</v>
      </c>
      <c r="J50" s="19">
        <f t="shared" si="12"/>
        <v>17.359043846649346</v>
      </c>
      <c r="K50" s="18">
        <v>3</v>
      </c>
      <c r="L50" s="19">
        <f t="shared" si="11"/>
        <v>2.437874823254075</v>
      </c>
      <c r="M50" s="18">
        <v>1</v>
      </c>
      <c r="N50" s="7">
        <f t="shared" si="9"/>
        <v>1.0368066355624677</v>
      </c>
      <c r="O50" s="24" t="s">
        <v>99</v>
      </c>
      <c r="P50" s="24" t="s">
        <v>59</v>
      </c>
      <c r="Q50" s="24" t="s">
        <v>61</v>
      </c>
    </row>
    <row r="51" spans="1:17" ht="36.75" customHeight="1">
      <c r="A51" s="10">
        <v>48</v>
      </c>
      <c r="B51" s="32" t="s">
        <v>31</v>
      </c>
      <c r="C51" s="12">
        <v>138909</v>
      </c>
      <c r="D51" s="37">
        <f t="shared" si="6"/>
        <v>20064.421542217053</v>
      </c>
      <c r="E51" s="12">
        <v>98707</v>
      </c>
      <c r="F51" s="37">
        <f t="shared" si="7"/>
        <v>81820.81931066496</v>
      </c>
      <c r="G51" s="12">
        <v>91479</v>
      </c>
      <c r="H51" s="38">
        <f t="shared" si="8"/>
        <v>93829.42715011026</v>
      </c>
      <c r="I51" s="18">
        <v>143142</v>
      </c>
      <c r="J51" s="39">
        <f t="shared" si="12"/>
        <v>20535.60540741389</v>
      </c>
      <c r="K51" s="18">
        <v>99227</v>
      </c>
      <c r="L51" s="39">
        <f t="shared" si="11"/>
        <v>80634.3350290107</v>
      </c>
      <c r="M51" s="18">
        <v>90885</v>
      </c>
      <c r="N51" s="40">
        <f t="shared" si="9"/>
        <v>94230.17107309487</v>
      </c>
      <c r="O51" s="24" t="s">
        <v>100</v>
      </c>
      <c r="P51" s="24" t="s">
        <v>101</v>
      </c>
      <c r="Q51" s="24" t="s">
        <v>60</v>
      </c>
    </row>
    <row r="52" spans="1:17" ht="12" customHeight="1">
      <c r="A52" s="10">
        <v>49</v>
      </c>
      <c r="B52" s="32" t="s">
        <v>32</v>
      </c>
      <c r="C52" s="12">
        <v>250</v>
      </c>
      <c r="D52" s="6">
        <f t="shared" si="6"/>
        <v>36.11072994229505</v>
      </c>
      <c r="E52" s="12">
        <v>124</v>
      </c>
      <c r="F52" s="6">
        <f t="shared" si="7"/>
        <v>102.78684991462059</v>
      </c>
      <c r="G52" s="12">
        <v>119</v>
      </c>
      <c r="H52" s="8">
        <f t="shared" si="8"/>
        <v>122.05754141238012</v>
      </c>
      <c r="I52" s="18">
        <v>1374</v>
      </c>
      <c r="J52" s="19">
        <f t="shared" si="12"/>
        <v>197.1183987214562</v>
      </c>
      <c r="K52" s="18">
        <v>468</v>
      </c>
      <c r="L52" s="19">
        <f t="shared" si="11"/>
        <v>380.3084724276357</v>
      </c>
      <c r="M52" s="18">
        <v>396</v>
      </c>
      <c r="N52" s="7">
        <f t="shared" si="9"/>
        <v>410.57542768273714</v>
      </c>
      <c r="O52" s="24" t="s">
        <v>74</v>
      </c>
      <c r="P52" s="24" t="s">
        <v>102</v>
      </c>
      <c r="Q52" s="24" t="s">
        <v>103</v>
      </c>
    </row>
    <row r="53" spans="1:17" ht="12" customHeight="1">
      <c r="A53" s="10">
        <v>50</v>
      </c>
      <c r="B53" s="32" t="s">
        <v>33</v>
      </c>
      <c r="C53" s="12">
        <v>0</v>
      </c>
      <c r="D53" s="6">
        <f>C53*100/692.315</f>
        <v>0</v>
      </c>
      <c r="E53" s="12">
        <v>0</v>
      </c>
      <c r="F53" s="6">
        <f>E53*100/120.638</f>
        <v>0</v>
      </c>
      <c r="G53" s="12">
        <v>0</v>
      </c>
      <c r="H53" s="8">
        <f>G53*100/97.495</f>
        <v>0</v>
      </c>
      <c r="I53" s="12">
        <v>0</v>
      </c>
      <c r="J53" s="19">
        <f t="shared" si="12"/>
        <v>0</v>
      </c>
      <c r="K53" s="12">
        <v>0</v>
      </c>
      <c r="L53" s="19">
        <f>K53*100/123.058</f>
        <v>0</v>
      </c>
      <c r="M53" s="12">
        <v>0</v>
      </c>
      <c r="N53" s="7">
        <f>M53*100/96.45</f>
        <v>0</v>
      </c>
      <c r="O53" s="21" t="s">
        <v>43</v>
      </c>
      <c r="P53" s="22" t="s">
        <v>43</v>
      </c>
      <c r="Q53" s="22" t="s">
        <v>43</v>
      </c>
    </row>
    <row r="54" spans="1:17" ht="12" customHeight="1">
      <c r="A54" s="10">
        <v>51</v>
      </c>
      <c r="B54" s="32" t="s">
        <v>35</v>
      </c>
      <c r="C54" s="12">
        <v>0</v>
      </c>
      <c r="D54" s="6">
        <f>C54*100/692.315</f>
        <v>0</v>
      </c>
      <c r="E54" s="12">
        <v>0</v>
      </c>
      <c r="F54" s="6">
        <f>E54*100/120.638</f>
        <v>0</v>
      </c>
      <c r="G54" s="12">
        <v>0</v>
      </c>
      <c r="H54" s="8">
        <f>G54*100/97.495</f>
        <v>0</v>
      </c>
      <c r="I54" s="12">
        <v>0</v>
      </c>
      <c r="J54" s="19">
        <f t="shared" si="12"/>
        <v>0</v>
      </c>
      <c r="K54" s="12">
        <v>0</v>
      </c>
      <c r="L54" s="19">
        <f>K54*100/123.058</f>
        <v>0</v>
      </c>
      <c r="M54" s="12">
        <v>0</v>
      </c>
      <c r="N54" s="7">
        <f>M54*100/96.45</f>
        <v>0</v>
      </c>
      <c r="O54" s="21" t="s">
        <v>43</v>
      </c>
      <c r="P54" s="22" t="s">
        <v>43</v>
      </c>
      <c r="Q54" s="22" t="s">
        <v>43</v>
      </c>
    </row>
    <row r="55" spans="1:17" ht="12" customHeight="1">
      <c r="A55" s="10">
        <v>52</v>
      </c>
      <c r="B55" s="32" t="s">
        <v>34</v>
      </c>
      <c r="C55" s="12">
        <v>0</v>
      </c>
      <c r="D55" s="6">
        <f>C55*100/692.315</f>
        <v>0</v>
      </c>
      <c r="E55" s="12">
        <v>0</v>
      </c>
      <c r="F55" s="6">
        <f>E55*100/120.638</f>
        <v>0</v>
      </c>
      <c r="G55" s="12">
        <v>0</v>
      </c>
      <c r="H55" s="8">
        <f>G55*100/97.495</f>
        <v>0</v>
      </c>
      <c r="I55" s="18">
        <v>5</v>
      </c>
      <c r="J55" s="19">
        <f t="shared" si="12"/>
        <v>0.7173158614317912</v>
      </c>
      <c r="K55" s="18">
        <v>5</v>
      </c>
      <c r="L55" s="19">
        <f>K55*100/123.058</f>
        <v>4.0631247054234585</v>
      </c>
      <c r="M55" s="18">
        <v>5</v>
      </c>
      <c r="N55" s="7">
        <f>M55*100/96.45</f>
        <v>5.184033177812338</v>
      </c>
      <c r="O55" s="21" t="s">
        <v>63</v>
      </c>
      <c r="P55" s="21" t="s">
        <v>63</v>
      </c>
      <c r="Q55" s="21" t="s">
        <v>63</v>
      </c>
    </row>
  </sheetData>
  <sheetProtection/>
  <mergeCells count="6">
    <mergeCell ref="A2:A3"/>
    <mergeCell ref="B1:Q1"/>
    <mergeCell ref="B2:B3"/>
    <mergeCell ref="I2:N2"/>
    <mergeCell ref="C2:H2"/>
    <mergeCell ref="O2:Q2"/>
  </mergeCells>
  <printOptions/>
  <pageMargins left="0" right="0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S_EPD</cp:lastModifiedBy>
  <cp:lastPrinted>2010-09-17T12:04:18Z</cp:lastPrinted>
  <dcterms:created xsi:type="dcterms:W3CDTF">2008-02-19T06:47:57Z</dcterms:created>
  <dcterms:modified xsi:type="dcterms:W3CDTF">2010-09-17T12:04:21Z</dcterms:modified>
  <cp:category/>
  <cp:version/>
  <cp:contentType/>
  <cp:contentStatus/>
</cp:coreProperties>
</file>