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<sst xmlns="http://schemas.openxmlformats.org/spreadsheetml/2006/main" count="195" uniqueCount="75">
  <si>
    <t>Брюшной тиф</t>
  </si>
  <si>
    <t>Энтеровирусные инфекции</t>
  </si>
  <si>
    <t>острый гепатит В</t>
  </si>
  <si>
    <t>острый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</si>
  <si>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</si>
  <si>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</si>
  <si>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</si>
  <si>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</si>
  <si>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</si>
  <si>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</si>
  <si>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</si>
  <si>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</si>
  <si>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</si>
  <si>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</si>
  <si>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</si>
  <si>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</si>
  <si>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</si>
  <si>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</si>
  <si>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Лептоспироз</t>
  </si>
  <si>
    <t>Бешенство</t>
  </si>
  <si>
    <t>Риккетсиозы</t>
  </si>
  <si>
    <t>болезнь Брилля</t>
  </si>
  <si>
    <t>Бессимптомный инфекционный статус, вызванный вирусом иммунодефицита человека (ВИЧ)</t>
  </si>
  <si>
    <t>Грипп</t>
  </si>
  <si>
    <t>Поствакцинальные осложнения</t>
  </si>
  <si>
    <t>всего</t>
  </si>
  <si>
    <t>на 100 тыс.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</si>
  <si>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</si>
  <si>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</si>
  <si>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</si>
  <si>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</si>
  <si>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</si>
  <si>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него ассоциированный с вакциной</t>
  </si>
  <si>
    <t>из них: острый гепатит А</t>
  </si>
  <si>
    <t>из них: эпидемический сыпной тиф</t>
  </si>
  <si>
    <t>из них бациллярные формы</t>
  </si>
  <si>
    <t>Гонококковая инфекция</t>
  </si>
  <si>
    <t>+ 1 сл.</t>
  </si>
  <si>
    <t>- 2 сл.</t>
  </si>
  <si>
    <t>=</t>
  </si>
  <si>
    <t>- 1 сл.</t>
  </si>
  <si>
    <t>+ 3 сл.</t>
  </si>
  <si>
    <t>- 5 сл.</t>
  </si>
  <si>
    <t>- 4 сл.</t>
  </si>
  <si>
    <t>+ 2 сл.</t>
  </si>
  <si>
    <t>- 3 сл.</t>
  </si>
  <si>
    <t>- 6 сл.</t>
  </si>
  <si>
    <t>- 7 сл.</t>
  </si>
  <si>
    <t>-7 сл.</t>
  </si>
  <si>
    <t>+ 6 сл.</t>
  </si>
  <si>
    <t xml:space="preserve"> №</t>
  </si>
  <si>
    <t>Наименование заболеваний</t>
  </si>
  <si>
    <t>п/п</t>
  </si>
  <si>
    <t>Другие сальмонеллёзные инфекции</t>
  </si>
  <si>
    <t>Бактериальная дизентерия (шигеллёз)</t>
  </si>
  <si>
    <t>О.К.И., вызванные не установленными возбудителями</t>
  </si>
  <si>
    <t>из них энтеровирусный менингит</t>
  </si>
  <si>
    <t>Острые вирусные гепатиты - всего</t>
  </si>
  <si>
    <t>из них:хронический вирусный гепатит В</t>
  </si>
  <si>
    <t>из них:хронический вирусный гепатит С</t>
  </si>
  <si>
    <t>из неё генерализованные формы</t>
  </si>
  <si>
    <t>Бруцеллёз, впервые выявленный</t>
  </si>
  <si>
    <t>из них с почечным синдромом</t>
  </si>
  <si>
    <t>Псевдотуберкулёз</t>
  </si>
  <si>
    <t>лихорадка КУ</t>
  </si>
  <si>
    <t>Педикулёз</t>
  </si>
  <si>
    <t>Туберкулёз (впервые выявленный) активные формы</t>
  </si>
  <si>
    <t>в т. ч. туберкулёз органов дыхания</t>
  </si>
  <si>
    <t>Болезнь, вызванная вирусом иммунодефицита человека</t>
  </si>
  <si>
    <t xml:space="preserve">Острые инфекции верхних дыхательных путей множественной или неуточненной локализации </t>
  </si>
  <si>
    <t>Малярия, впервые вявленная</t>
  </si>
  <si>
    <t>Трихенеллёз</t>
  </si>
  <si>
    <r>
      <t>Инфекционная заболеваемость в Костромской области за</t>
    </r>
    <r>
      <rPr>
        <b/>
        <sz val="11"/>
        <color indexed="8"/>
        <rFont val="Times New Roman"/>
        <family val="1"/>
      </rPr>
      <t xml:space="preserve"> январь - сентябрь  </t>
    </r>
    <r>
      <rPr>
        <sz val="11"/>
        <color indexed="8"/>
        <rFont val="Times New Roman"/>
        <family val="1"/>
      </rPr>
      <t xml:space="preserve">2010-2009гг. </t>
    </r>
  </si>
  <si>
    <t>О.К.И., вызванные установленными бактериальными, вирусными возбудителями</t>
  </si>
  <si>
    <t>Хронические вирусные гепатиты-всего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</si>
</sst>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 readingOrder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2" xfId="57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5" fontId="4" fillId="33" borderId="12" xfId="57" applyNumberFormat="1" applyFont="1" applyFill="1" applyBorder="1" applyAlignment="1">
      <alignment horizontal="center" vertical="center"/>
    </xf>
    <xf numFmtId="165" fontId="5" fillId="33" borderId="12" xfId="57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 indent="1"/>
    </xf>
    <xf numFmtId="0" fontId="4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="130" zoomScaleNormal="130" zoomScalePageLayoutView="0" workbookViewId="0" topLeftCell="A27">
      <selection activeCell="A2" sqref="A2:Q55"/>
    </sheetView>
  </sheetViews>
  <sheetFormatPr defaultColWidth="9.140625" defaultRowHeight="15"/>
  <cols>
    <col min="1" max="1" width="2.8515625" style="0" customWidth="1"/>
    <col min="2" max="2" width="24.00390625" style="1" customWidth="1"/>
    <col min="3" max="3" width="5.00390625" style="1" customWidth="1"/>
    <col min="4" max="4" width="7.57421875" style="1" customWidth="1"/>
    <col min="5" max="5" width="5.00390625" style="1" customWidth="1"/>
    <col min="6" max="6" width="7.57421875" style="1" customWidth="1"/>
    <col min="7" max="7" width="5.00390625" style="1" customWidth="1"/>
    <col min="8" max="8" width="7.57421875" style="1" customWidth="1"/>
    <col min="9" max="9" width="5.00390625" style="1" customWidth="1"/>
    <col min="10" max="10" width="8.140625" style="1" customWidth="1"/>
    <col min="11" max="11" width="6.00390625" style="1" customWidth="1"/>
    <col min="12" max="12" width="7.421875" style="1" customWidth="1"/>
    <col min="13" max="13" width="5.00390625" style="1" customWidth="1"/>
    <col min="14" max="14" width="7.7109375" style="0" customWidth="1"/>
    <col min="15" max="15" width="8.28125" style="0" customWidth="1"/>
    <col min="16" max="16" width="7.7109375" style="0" customWidth="1"/>
    <col min="17" max="17" width="8.00390625" style="0" customWidth="1"/>
    <col min="18" max="18" width="1.421875" style="0" customWidth="1"/>
    <col min="19" max="19" width="10.8515625" style="0" customWidth="1"/>
  </cols>
  <sheetData>
    <row r="1" spans="2:17" ht="15">
      <c r="B1" s="44" t="s">
        <v>72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5"/>
      <c r="P1" s="45"/>
      <c r="Q1" s="45"/>
    </row>
    <row r="2" spans="1:17" ht="15">
      <c r="A2" s="31" t="s">
        <v>50</v>
      </c>
      <c r="B2" s="46" t="s">
        <v>51</v>
      </c>
      <c r="C2" s="50">
        <v>2010</v>
      </c>
      <c r="D2" s="51"/>
      <c r="E2" s="51"/>
      <c r="F2" s="51"/>
      <c r="G2" s="52"/>
      <c r="H2" s="52"/>
      <c r="I2" s="48">
        <v>2009</v>
      </c>
      <c r="J2" s="48"/>
      <c r="K2" s="48"/>
      <c r="L2" s="48"/>
      <c r="M2" s="49"/>
      <c r="N2" s="49"/>
      <c r="O2" s="53" t="s">
        <v>31</v>
      </c>
      <c r="P2" s="53"/>
      <c r="Q2" s="54"/>
    </row>
    <row r="3" spans="1:19" ht="35.25" customHeight="1">
      <c r="A3" s="32" t="s">
        <v>52</v>
      </c>
      <c r="B3" s="47"/>
      <c r="C3" s="2" t="s">
        <v>25</v>
      </c>
      <c r="D3" s="3" t="s">
        <v>26</v>
      </c>
      <c r="E3" s="3" t="s">
        <v>30</v>
      </c>
      <c r="F3" s="3" t="s">
        <v>26</v>
      </c>
      <c r="G3" s="4" t="s">
        <v>29</v>
      </c>
      <c r="H3" s="5" t="s">
        <v>26</v>
      </c>
      <c r="I3" s="2" t="s">
        <v>25</v>
      </c>
      <c r="J3" s="3" t="s">
        <v>26</v>
      </c>
      <c r="K3" s="3" t="s">
        <v>30</v>
      </c>
      <c r="L3" s="3" t="s">
        <v>26</v>
      </c>
      <c r="M3" s="4" t="s">
        <v>29</v>
      </c>
      <c r="N3" s="3" t="s">
        <v>26</v>
      </c>
      <c r="O3" s="30" t="s">
        <v>25</v>
      </c>
      <c r="P3" s="3" t="s">
        <v>30</v>
      </c>
      <c r="Q3" s="4" t="s">
        <v>29</v>
      </c>
      <c r="S3" s="6"/>
    </row>
    <row r="4" spans="1:17" ht="12" customHeight="1">
      <c r="A4" s="33">
        <v>1</v>
      </c>
      <c r="B4" s="34" t="s">
        <v>0</v>
      </c>
      <c r="C4" s="2">
        <v>0</v>
      </c>
      <c r="D4" s="11">
        <f aca="true" t="shared" si="0" ref="D4:D23">C4*100/692.315</f>
        <v>0</v>
      </c>
      <c r="E4" s="2">
        <v>0</v>
      </c>
      <c r="F4" s="11">
        <f aca="true" t="shared" si="1" ref="F4:F23">E4*100/120.638</f>
        <v>0</v>
      </c>
      <c r="G4" s="2">
        <v>0</v>
      </c>
      <c r="H4" s="19">
        <f aca="true" t="shared" si="2" ref="H4:H23">G4*100/97.495</f>
        <v>0</v>
      </c>
      <c r="I4" s="7">
        <v>1</v>
      </c>
      <c r="J4" s="8">
        <f>I4*100/697.043</f>
        <v>0.14346317228635824</v>
      </c>
      <c r="K4" s="2">
        <v>0</v>
      </c>
      <c r="L4" s="8">
        <f aca="true" t="shared" si="3" ref="L4:L38">K4*100/123.058</f>
        <v>0</v>
      </c>
      <c r="M4" s="2">
        <v>0</v>
      </c>
      <c r="N4" s="8">
        <f aca="true" t="shared" si="4" ref="N4:N23">M4*100/96.45</f>
        <v>0</v>
      </c>
      <c r="O4" s="22" t="s">
        <v>40</v>
      </c>
      <c r="P4" s="23" t="s">
        <v>28</v>
      </c>
      <c r="Q4" s="23" t="s">
        <v>28</v>
      </c>
    </row>
    <row r="5" spans="1:17" ht="12" customHeight="1">
      <c r="A5" s="33">
        <v>2</v>
      </c>
      <c r="B5" s="35" t="s">
        <v>53</v>
      </c>
      <c r="C5" s="3">
        <v>89</v>
      </c>
      <c r="D5" s="12">
        <f t="shared" si="0"/>
        <v>12.855419859457038</v>
      </c>
      <c r="E5" s="2">
        <v>36</v>
      </c>
      <c r="F5" s="11">
        <f t="shared" si="1"/>
        <v>29.841343523599527</v>
      </c>
      <c r="G5" s="2">
        <v>25</v>
      </c>
      <c r="H5" s="19">
        <f t="shared" si="2"/>
        <v>25.642340632852967</v>
      </c>
      <c r="I5" s="7">
        <v>72</v>
      </c>
      <c r="J5" s="8">
        <f aca="true" t="shared" si="5" ref="J5:J38">I5*100/697.043</f>
        <v>10.329348404617793</v>
      </c>
      <c r="K5" s="7">
        <v>31</v>
      </c>
      <c r="L5" s="8">
        <f t="shared" si="3"/>
        <v>25.191373173625443</v>
      </c>
      <c r="M5" s="7">
        <v>31</v>
      </c>
      <c r="N5" s="8">
        <f t="shared" si="4"/>
        <v>32.141005702436495</v>
      </c>
      <c r="O5" s="29">
        <f>(D5-J5)/J5</f>
        <v>0.24455283681882112</v>
      </c>
      <c r="P5" s="29">
        <f>(F5-L5)/L5</f>
        <v>0.1845858230087454</v>
      </c>
      <c r="Q5" s="29">
        <f>(H5-N5)/N5</f>
        <v>-0.20219233740688103</v>
      </c>
    </row>
    <row r="6" spans="1:21" ht="12" customHeight="1">
      <c r="A6" s="33">
        <v>3</v>
      </c>
      <c r="B6" s="35" t="s">
        <v>54</v>
      </c>
      <c r="C6" s="3">
        <v>38</v>
      </c>
      <c r="D6" s="12">
        <f t="shared" si="0"/>
        <v>5.488830951228848</v>
      </c>
      <c r="E6" s="2">
        <v>13</v>
      </c>
      <c r="F6" s="11">
        <f t="shared" si="1"/>
        <v>10.776040716855386</v>
      </c>
      <c r="G6" s="2">
        <v>10</v>
      </c>
      <c r="H6" s="19">
        <f t="shared" si="2"/>
        <v>10.256936253141186</v>
      </c>
      <c r="I6" s="7">
        <v>60</v>
      </c>
      <c r="J6" s="8">
        <f t="shared" si="5"/>
        <v>8.607790337181493</v>
      </c>
      <c r="K6" s="7">
        <v>21</v>
      </c>
      <c r="L6" s="8">
        <f t="shared" si="3"/>
        <v>17.065123762778526</v>
      </c>
      <c r="M6" s="7">
        <v>18</v>
      </c>
      <c r="N6" s="8">
        <f t="shared" si="4"/>
        <v>18.662519440124417</v>
      </c>
      <c r="O6" s="29">
        <f>(D6-J6)/J6</f>
        <v>-0.3623414678770983</v>
      </c>
      <c r="P6" s="29">
        <f>(F6-L6)/L6</f>
        <v>-0.3685342768881952</v>
      </c>
      <c r="Q6" s="29">
        <f>(H6-N6)/N6</f>
        <v>-0.45039916576918476</v>
      </c>
      <c r="T6" s="16"/>
      <c r="U6" s="16"/>
    </row>
    <row r="7" spans="1:17" ht="35.25" customHeight="1">
      <c r="A7" s="33">
        <v>4</v>
      </c>
      <c r="B7" s="35" t="s">
        <v>73</v>
      </c>
      <c r="C7" s="3">
        <v>560</v>
      </c>
      <c r="D7" s="12">
        <f t="shared" si="0"/>
        <v>80.88803507074091</v>
      </c>
      <c r="E7" s="2">
        <v>283</v>
      </c>
      <c r="F7" s="18">
        <f t="shared" si="1"/>
        <v>234.58611714385185</v>
      </c>
      <c r="G7" s="2">
        <v>269</v>
      </c>
      <c r="H7" s="20">
        <f t="shared" si="2"/>
        <v>275.9115852094979</v>
      </c>
      <c r="I7" s="7">
        <v>591</v>
      </c>
      <c r="J7" s="8">
        <f t="shared" si="5"/>
        <v>84.78673482123772</v>
      </c>
      <c r="K7" s="7">
        <v>377</v>
      </c>
      <c r="L7" s="42">
        <f t="shared" si="3"/>
        <v>306.3596027889288</v>
      </c>
      <c r="M7" s="7">
        <v>358</v>
      </c>
      <c r="N7" s="42">
        <f t="shared" si="4"/>
        <v>371.1767755313634</v>
      </c>
      <c r="O7" s="28">
        <f>(D7-J7)/J7</f>
        <v>-0.04598242589146435</v>
      </c>
      <c r="P7" s="29">
        <f>(F7-L7)/L7</f>
        <v>-0.2342785569366546</v>
      </c>
      <c r="Q7" s="29">
        <f>(H7-N7)/N7</f>
        <v>-0.25665719571351747</v>
      </c>
    </row>
    <row r="8" spans="1:17" ht="23.25" customHeight="1">
      <c r="A8" s="33">
        <v>5</v>
      </c>
      <c r="B8" s="34" t="s">
        <v>55</v>
      </c>
      <c r="C8" s="2">
        <v>2236</v>
      </c>
      <c r="D8" s="11">
        <f t="shared" si="0"/>
        <v>322.97436860388694</v>
      </c>
      <c r="E8" s="2">
        <v>1408</v>
      </c>
      <c r="F8" s="15">
        <f t="shared" si="1"/>
        <v>1167.1281022563371</v>
      </c>
      <c r="G8" s="2">
        <v>1355</v>
      </c>
      <c r="H8" s="21">
        <f t="shared" si="2"/>
        <v>1389.8148623006307</v>
      </c>
      <c r="I8" s="7">
        <v>1364</v>
      </c>
      <c r="J8" s="9">
        <f t="shared" si="5"/>
        <v>195.68376699859263</v>
      </c>
      <c r="K8" s="7">
        <v>876</v>
      </c>
      <c r="L8" s="42">
        <f t="shared" si="3"/>
        <v>711.85944839019</v>
      </c>
      <c r="M8" s="7">
        <v>837</v>
      </c>
      <c r="N8" s="42">
        <f t="shared" si="4"/>
        <v>867.8071539657853</v>
      </c>
      <c r="O8" s="28">
        <f>(D8-J8)/J8</f>
        <v>0.6504913696096712</v>
      </c>
      <c r="P8" s="29">
        <f>(F8-L8)/L8</f>
        <v>0.6395485160668988</v>
      </c>
      <c r="Q8" s="29">
        <f>(H8-N8)/N8</f>
        <v>0.6015250115758164</v>
      </c>
    </row>
    <row r="9" spans="1:17" ht="12" customHeight="1">
      <c r="A9" s="33">
        <v>6</v>
      </c>
      <c r="B9" s="35" t="s">
        <v>5</v>
      </c>
      <c r="C9" s="2">
        <v>0</v>
      </c>
      <c r="D9" s="11">
        <f t="shared" si="0"/>
        <v>0</v>
      </c>
      <c r="E9" s="2">
        <v>0</v>
      </c>
      <c r="F9" s="11">
        <f t="shared" si="1"/>
        <v>0</v>
      </c>
      <c r="G9" s="2">
        <v>0</v>
      </c>
      <c r="H9" s="19">
        <f t="shared" si="2"/>
        <v>0</v>
      </c>
      <c r="I9" s="2">
        <v>0</v>
      </c>
      <c r="J9" s="8">
        <f t="shared" si="5"/>
        <v>0</v>
      </c>
      <c r="K9" s="2">
        <v>0</v>
      </c>
      <c r="L9" s="8">
        <f t="shared" si="3"/>
        <v>0</v>
      </c>
      <c r="M9" s="2">
        <v>0</v>
      </c>
      <c r="N9" s="8">
        <f t="shared" si="4"/>
        <v>0</v>
      </c>
      <c r="O9" s="22" t="s">
        <v>28</v>
      </c>
      <c r="P9" s="23" t="s">
        <v>28</v>
      </c>
      <c r="Q9" s="23" t="s">
        <v>28</v>
      </c>
    </row>
    <row r="10" spans="1:17" ht="23.25" customHeight="1">
      <c r="A10" s="33">
        <v>7</v>
      </c>
      <c r="B10" s="36" t="s">
        <v>32</v>
      </c>
      <c r="C10" s="2">
        <v>0</v>
      </c>
      <c r="D10" s="11">
        <f t="shared" si="0"/>
        <v>0</v>
      </c>
      <c r="E10" s="2">
        <v>0</v>
      </c>
      <c r="F10" s="11">
        <f t="shared" si="1"/>
        <v>0</v>
      </c>
      <c r="G10" s="2">
        <v>0</v>
      </c>
      <c r="H10" s="19">
        <f t="shared" si="2"/>
        <v>0</v>
      </c>
      <c r="I10" s="2">
        <v>0</v>
      </c>
      <c r="J10" s="8">
        <f t="shared" si="5"/>
        <v>0</v>
      </c>
      <c r="K10" s="2">
        <v>0</v>
      </c>
      <c r="L10" s="8">
        <f t="shared" si="3"/>
        <v>0</v>
      </c>
      <c r="M10" s="2">
        <v>0</v>
      </c>
      <c r="N10" s="8">
        <f t="shared" si="4"/>
        <v>0</v>
      </c>
      <c r="O10" s="22" t="s">
        <v>28</v>
      </c>
      <c r="P10" s="23" t="s">
        <v>28</v>
      </c>
      <c r="Q10" s="23" t="s">
        <v>28</v>
      </c>
    </row>
    <row r="11" spans="1:17" ht="12" customHeight="1">
      <c r="A11" s="33">
        <v>8</v>
      </c>
      <c r="B11" s="35" t="s">
        <v>6</v>
      </c>
      <c r="C11" s="2">
        <v>0</v>
      </c>
      <c r="D11" s="11">
        <f t="shared" si="0"/>
        <v>0</v>
      </c>
      <c r="E11" s="2">
        <v>0</v>
      </c>
      <c r="F11" s="11">
        <f t="shared" si="1"/>
        <v>0</v>
      </c>
      <c r="G11" s="2">
        <v>0</v>
      </c>
      <c r="H11" s="19">
        <f t="shared" si="2"/>
        <v>0</v>
      </c>
      <c r="I11" s="2">
        <v>0</v>
      </c>
      <c r="J11" s="8">
        <f t="shared" si="5"/>
        <v>0</v>
      </c>
      <c r="K11" s="2">
        <v>0</v>
      </c>
      <c r="L11" s="8">
        <f t="shared" si="3"/>
        <v>0</v>
      </c>
      <c r="M11" s="2">
        <v>0</v>
      </c>
      <c r="N11" s="8">
        <f t="shared" si="4"/>
        <v>0</v>
      </c>
      <c r="O11" s="22" t="s">
        <v>28</v>
      </c>
      <c r="P11" s="23" t="s">
        <v>28</v>
      </c>
      <c r="Q11" s="23" t="s">
        <v>28</v>
      </c>
    </row>
    <row r="12" spans="1:17" ht="12" customHeight="1">
      <c r="A12" s="33">
        <v>9</v>
      </c>
      <c r="B12" s="35" t="s">
        <v>1</v>
      </c>
      <c r="C12" s="2">
        <v>0</v>
      </c>
      <c r="D12" s="11">
        <f t="shared" si="0"/>
        <v>0</v>
      </c>
      <c r="E12" s="2">
        <v>0</v>
      </c>
      <c r="F12" s="11">
        <f t="shared" si="1"/>
        <v>0</v>
      </c>
      <c r="G12" s="2">
        <v>0</v>
      </c>
      <c r="H12" s="19">
        <f t="shared" si="2"/>
        <v>0</v>
      </c>
      <c r="I12" s="7">
        <v>2</v>
      </c>
      <c r="J12" s="8">
        <f t="shared" si="5"/>
        <v>0.2869263445727165</v>
      </c>
      <c r="K12" s="7">
        <v>2</v>
      </c>
      <c r="L12" s="8">
        <f t="shared" si="3"/>
        <v>1.6252498821693835</v>
      </c>
      <c r="M12" s="7">
        <v>2</v>
      </c>
      <c r="N12" s="8">
        <f t="shared" si="4"/>
        <v>2.0736132711249353</v>
      </c>
      <c r="O12" s="22" t="s">
        <v>38</v>
      </c>
      <c r="P12" s="22" t="s">
        <v>38</v>
      </c>
      <c r="Q12" s="22" t="s">
        <v>38</v>
      </c>
    </row>
    <row r="13" spans="1:17" ht="12" customHeight="1">
      <c r="A13" s="33">
        <v>10</v>
      </c>
      <c r="B13" s="37" t="s">
        <v>56</v>
      </c>
      <c r="C13" s="2">
        <v>0</v>
      </c>
      <c r="D13" s="11">
        <f t="shared" si="0"/>
        <v>0</v>
      </c>
      <c r="E13" s="2">
        <v>0</v>
      </c>
      <c r="F13" s="11">
        <f t="shared" si="1"/>
        <v>0</v>
      </c>
      <c r="G13" s="2">
        <v>0</v>
      </c>
      <c r="H13" s="19">
        <f t="shared" si="2"/>
        <v>0</v>
      </c>
      <c r="I13" s="7">
        <v>2</v>
      </c>
      <c r="J13" s="8">
        <f t="shared" si="5"/>
        <v>0.2869263445727165</v>
      </c>
      <c r="K13" s="7">
        <v>2</v>
      </c>
      <c r="L13" s="8">
        <f t="shared" si="3"/>
        <v>1.6252498821693835</v>
      </c>
      <c r="M13" s="7">
        <v>2</v>
      </c>
      <c r="N13" s="8">
        <f t="shared" si="4"/>
        <v>2.0736132711249353</v>
      </c>
      <c r="O13" s="22" t="s">
        <v>38</v>
      </c>
      <c r="P13" s="22" t="s">
        <v>38</v>
      </c>
      <c r="Q13" s="22" t="s">
        <v>38</v>
      </c>
    </row>
    <row r="14" spans="1:17" ht="12" customHeight="1">
      <c r="A14" s="33">
        <v>11</v>
      </c>
      <c r="B14" s="35" t="s">
        <v>57</v>
      </c>
      <c r="C14" s="13">
        <v>36</v>
      </c>
      <c r="D14" s="14">
        <f t="shared" si="0"/>
        <v>5.199945111690488</v>
      </c>
      <c r="E14" s="13">
        <v>3</v>
      </c>
      <c r="F14" s="11">
        <f t="shared" si="1"/>
        <v>2.486778626966627</v>
      </c>
      <c r="G14" s="2">
        <v>1</v>
      </c>
      <c r="H14" s="19">
        <f t="shared" si="2"/>
        <v>1.0256936253141187</v>
      </c>
      <c r="I14" s="7">
        <v>47</v>
      </c>
      <c r="J14" s="8">
        <f t="shared" si="5"/>
        <v>6.742769097458837</v>
      </c>
      <c r="K14" s="7">
        <v>4</v>
      </c>
      <c r="L14" s="8">
        <f t="shared" si="3"/>
        <v>3.250499764338767</v>
      </c>
      <c r="M14" s="7">
        <v>2</v>
      </c>
      <c r="N14" s="8">
        <f t="shared" si="4"/>
        <v>2.0736132711249353</v>
      </c>
      <c r="O14" s="29">
        <f>(D14-J14)/J14</f>
        <v>-0.2288116296833888</v>
      </c>
      <c r="P14" s="26" t="s">
        <v>40</v>
      </c>
      <c r="Q14" s="26" t="s">
        <v>40</v>
      </c>
    </row>
    <row r="15" spans="1:17" ht="12" customHeight="1">
      <c r="A15" s="33">
        <v>12</v>
      </c>
      <c r="B15" s="36" t="s">
        <v>33</v>
      </c>
      <c r="C15" s="13">
        <v>11</v>
      </c>
      <c r="D15" s="14">
        <f t="shared" si="0"/>
        <v>1.5888721174609823</v>
      </c>
      <c r="E15" s="2">
        <v>0</v>
      </c>
      <c r="F15" s="11">
        <f t="shared" si="1"/>
        <v>0</v>
      </c>
      <c r="G15" s="2">
        <v>0</v>
      </c>
      <c r="H15" s="19">
        <f t="shared" si="2"/>
        <v>0</v>
      </c>
      <c r="I15" s="7">
        <v>15</v>
      </c>
      <c r="J15" s="8">
        <f t="shared" si="5"/>
        <v>2.1519475842953733</v>
      </c>
      <c r="K15" s="7">
        <v>3</v>
      </c>
      <c r="L15" s="8">
        <f t="shared" si="3"/>
        <v>2.437874823254075</v>
      </c>
      <c r="M15" s="7">
        <v>2</v>
      </c>
      <c r="N15" s="8">
        <f t="shared" si="4"/>
        <v>2.0736132711249353</v>
      </c>
      <c r="O15" s="24" t="s">
        <v>43</v>
      </c>
      <c r="P15" s="25" t="s">
        <v>45</v>
      </c>
      <c r="Q15" s="25" t="s">
        <v>38</v>
      </c>
    </row>
    <row r="16" spans="1:17" ht="12" customHeight="1">
      <c r="A16" s="33">
        <v>13</v>
      </c>
      <c r="B16" s="36" t="s">
        <v>2</v>
      </c>
      <c r="C16" s="13">
        <v>9</v>
      </c>
      <c r="D16" s="14">
        <f t="shared" si="0"/>
        <v>1.299986277922622</v>
      </c>
      <c r="E16" s="2">
        <v>0</v>
      </c>
      <c r="F16" s="11">
        <f t="shared" si="1"/>
        <v>0</v>
      </c>
      <c r="G16" s="2">
        <v>0</v>
      </c>
      <c r="H16" s="19">
        <f t="shared" si="2"/>
        <v>0</v>
      </c>
      <c r="I16" s="7">
        <v>11</v>
      </c>
      <c r="J16" s="8">
        <f t="shared" si="5"/>
        <v>1.5780948951499405</v>
      </c>
      <c r="K16" s="2">
        <v>0</v>
      </c>
      <c r="L16" s="8">
        <f t="shared" si="3"/>
        <v>0</v>
      </c>
      <c r="M16" s="2">
        <v>0</v>
      </c>
      <c r="N16" s="8">
        <f t="shared" si="4"/>
        <v>0</v>
      </c>
      <c r="O16" s="26" t="s">
        <v>39</v>
      </c>
      <c r="P16" s="26" t="s">
        <v>28</v>
      </c>
      <c r="Q16" s="26" t="s">
        <v>28</v>
      </c>
    </row>
    <row r="17" spans="1:17" ht="12" customHeight="1">
      <c r="A17" s="33">
        <v>14</v>
      </c>
      <c r="B17" s="36" t="s">
        <v>3</v>
      </c>
      <c r="C17" s="13">
        <v>14</v>
      </c>
      <c r="D17" s="14">
        <f t="shared" si="0"/>
        <v>2.022200876768523</v>
      </c>
      <c r="E17" s="13">
        <v>3</v>
      </c>
      <c r="F17" s="11">
        <f t="shared" si="1"/>
        <v>2.486778626966627</v>
      </c>
      <c r="G17" s="2">
        <v>1</v>
      </c>
      <c r="H17" s="19">
        <f t="shared" si="2"/>
        <v>1.0256936253141187</v>
      </c>
      <c r="I17" s="7">
        <v>19</v>
      </c>
      <c r="J17" s="8">
        <f t="shared" si="5"/>
        <v>2.7258002734408064</v>
      </c>
      <c r="K17" s="7">
        <v>1</v>
      </c>
      <c r="L17" s="8">
        <f t="shared" si="3"/>
        <v>0.8126249410846917</v>
      </c>
      <c r="M17" s="2">
        <v>0</v>
      </c>
      <c r="N17" s="8">
        <f t="shared" si="4"/>
        <v>0</v>
      </c>
      <c r="O17" s="24" t="s">
        <v>42</v>
      </c>
      <c r="P17" s="25" t="s">
        <v>44</v>
      </c>
      <c r="Q17" s="25" t="s">
        <v>37</v>
      </c>
    </row>
    <row r="18" spans="1:17" ht="12" customHeight="1">
      <c r="A18" s="33">
        <v>15</v>
      </c>
      <c r="B18" s="38" t="s">
        <v>74</v>
      </c>
      <c r="C18" s="13">
        <v>123</v>
      </c>
      <c r="D18" s="14">
        <f t="shared" si="0"/>
        <v>17.766479131609167</v>
      </c>
      <c r="E18" s="2">
        <v>0</v>
      </c>
      <c r="F18" s="11">
        <f t="shared" si="1"/>
        <v>0</v>
      </c>
      <c r="G18" s="2">
        <v>0</v>
      </c>
      <c r="H18" s="19">
        <f t="shared" si="2"/>
        <v>0</v>
      </c>
      <c r="I18" s="7">
        <v>131</v>
      </c>
      <c r="J18" s="8">
        <f t="shared" si="5"/>
        <v>18.793675569512928</v>
      </c>
      <c r="K18" s="2">
        <v>0</v>
      </c>
      <c r="L18" s="8">
        <f t="shared" si="3"/>
        <v>0</v>
      </c>
      <c r="M18" s="2">
        <v>0</v>
      </c>
      <c r="N18" s="8">
        <f t="shared" si="4"/>
        <v>0</v>
      </c>
      <c r="O18" s="28">
        <f>(D18-J18)/J18</f>
        <v>-0.05465649516532454</v>
      </c>
      <c r="P18" s="26" t="s">
        <v>28</v>
      </c>
      <c r="Q18" s="26" t="s">
        <v>28</v>
      </c>
    </row>
    <row r="19" spans="1:17" ht="12" customHeight="1">
      <c r="A19" s="33">
        <v>16</v>
      </c>
      <c r="B19" s="43" t="s">
        <v>58</v>
      </c>
      <c r="C19" s="13">
        <v>32</v>
      </c>
      <c r="D19" s="14">
        <f t="shared" si="0"/>
        <v>4.622173432613766</v>
      </c>
      <c r="E19" s="2">
        <v>0</v>
      </c>
      <c r="F19" s="11">
        <f t="shared" si="1"/>
        <v>0</v>
      </c>
      <c r="G19" s="2">
        <v>0</v>
      </c>
      <c r="H19" s="19">
        <f t="shared" si="2"/>
        <v>0</v>
      </c>
      <c r="I19" s="7">
        <v>26</v>
      </c>
      <c r="J19" s="8">
        <f t="shared" si="5"/>
        <v>3.7300424794453138</v>
      </c>
      <c r="K19" s="2">
        <v>0</v>
      </c>
      <c r="L19" s="8">
        <f t="shared" si="3"/>
        <v>0</v>
      </c>
      <c r="M19" s="2">
        <v>0</v>
      </c>
      <c r="N19" s="8">
        <f t="shared" si="4"/>
        <v>0</v>
      </c>
      <c r="O19" s="28">
        <f>(D19-J19)/J19</f>
        <v>0.23917447538053757</v>
      </c>
      <c r="P19" s="26" t="s">
        <v>28</v>
      </c>
      <c r="Q19" s="26" t="s">
        <v>28</v>
      </c>
    </row>
    <row r="20" spans="1:17" ht="12" customHeight="1">
      <c r="A20" s="33">
        <v>17</v>
      </c>
      <c r="B20" s="43" t="s">
        <v>59</v>
      </c>
      <c r="C20" s="2">
        <v>91</v>
      </c>
      <c r="D20" s="11">
        <f t="shared" si="0"/>
        <v>13.144305698995398</v>
      </c>
      <c r="E20" s="2">
        <v>0</v>
      </c>
      <c r="F20" s="11">
        <f t="shared" si="1"/>
        <v>0</v>
      </c>
      <c r="G20" s="2">
        <v>0</v>
      </c>
      <c r="H20" s="19">
        <f t="shared" si="2"/>
        <v>0</v>
      </c>
      <c r="I20" s="7">
        <v>105</v>
      </c>
      <c r="J20" s="8">
        <f t="shared" si="5"/>
        <v>15.063633090067613</v>
      </c>
      <c r="K20" s="2">
        <v>0</v>
      </c>
      <c r="L20" s="8">
        <f t="shared" si="3"/>
        <v>0</v>
      </c>
      <c r="M20" s="2">
        <v>0</v>
      </c>
      <c r="N20" s="8">
        <f t="shared" si="4"/>
        <v>0</v>
      </c>
      <c r="O20" s="29">
        <f>(D20-J20)/J20</f>
        <v>-0.12741464025287147</v>
      </c>
      <c r="P20" s="26" t="s">
        <v>28</v>
      </c>
      <c r="Q20" s="26" t="s">
        <v>28</v>
      </c>
    </row>
    <row r="21" spans="1:17" ht="12" customHeight="1">
      <c r="A21" s="33">
        <v>18</v>
      </c>
      <c r="B21" s="38" t="s">
        <v>4</v>
      </c>
      <c r="C21" s="2">
        <v>6</v>
      </c>
      <c r="D21" s="11">
        <f t="shared" si="0"/>
        <v>0.8666575186150812</v>
      </c>
      <c r="E21" s="2">
        <v>0</v>
      </c>
      <c r="F21" s="11">
        <f t="shared" si="1"/>
        <v>0</v>
      </c>
      <c r="G21" s="2">
        <v>0</v>
      </c>
      <c r="H21" s="19">
        <f t="shared" si="2"/>
        <v>0</v>
      </c>
      <c r="I21" s="7">
        <v>9</v>
      </c>
      <c r="J21" s="8">
        <f t="shared" si="5"/>
        <v>1.2911685505772241</v>
      </c>
      <c r="K21" s="2">
        <v>0</v>
      </c>
      <c r="L21" s="8">
        <f t="shared" si="3"/>
        <v>0</v>
      </c>
      <c r="M21" s="2">
        <v>0</v>
      </c>
      <c r="N21" s="8">
        <f t="shared" si="4"/>
        <v>0</v>
      </c>
      <c r="O21" s="26" t="s">
        <v>40</v>
      </c>
      <c r="P21" s="26" t="s">
        <v>28</v>
      </c>
      <c r="Q21" s="26" t="s">
        <v>28</v>
      </c>
    </row>
    <row r="22" spans="1:17" ht="12" customHeight="1">
      <c r="A22" s="32">
        <v>19</v>
      </c>
      <c r="B22" s="35" t="s">
        <v>7</v>
      </c>
      <c r="C22" s="2">
        <v>0</v>
      </c>
      <c r="D22" s="11">
        <f t="shared" si="0"/>
        <v>0</v>
      </c>
      <c r="E22" s="2">
        <v>0</v>
      </c>
      <c r="F22" s="11">
        <f t="shared" si="1"/>
        <v>0</v>
      </c>
      <c r="G22" s="2">
        <v>0</v>
      </c>
      <c r="H22" s="19">
        <f t="shared" si="2"/>
        <v>0</v>
      </c>
      <c r="I22" s="2">
        <v>0</v>
      </c>
      <c r="J22" s="8">
        <f t="shared" si="5"/>
        <v>0</v>
      </c>
      <c r="K22" s="2">
        <v>0</v>
      </c>
      <c r="L22" s="8">
        <f t="shared" si="3"/>
        <v>0</v>
      </c>
      <c r="M22" s="2">
        <v>0</v>
      </c>
      <c r="N22" s="8">
        <f t="shared" si="4"/>
        <v>0</v>
      </c>
      <c r="O22" s="22" t="s">
        <v>28</v>
      </c>
      <c r="P22" s="23" t="s">
        <v>28</v>
      </c>
      <c r="Q22" s="23" t="s">
        <v>28</v>
      </c>
    </row>
    <row r="23" spans="1:17" ht="12" customHeight="1">
      <c r="A23" s="33">
        <v>20</v>
      </c>
      <c r="B23" s="35" t="s">
        <v>8</v>
      </c>
      <c r="C23" s="2">
        <v>10</v>
      </c>
      <c r="D23" s="11">
        <f t="shared" si="0"/>
        <v>1.444429197691802</v>
      </c>
      <c r="E23" s="2">
        <v>10</v>
      </c>
      <c r="F23" s="11">
        <f t="shared" si="1"/>
        <v>8.289262089888759</v>
      </c>
      <c r="G23" s="2">
        <v>10</v>
      </c>
      <c r="H23" s="19">
        <f t="shared" si="2"/>
        <v>10.256936253141186</v>
      </c>
      <c r="I23" s="7">
        <v>17</v>
      </c>
      <c r="J23" s="8">
        <f t="shared" si="5"/>
        <v>2.43887392886809</v>
      </c>
      <c r="K23" s="7">
        <v>17</v>
      </c>
      <c r="L23" s="8">
        <f t="shared" si="3"/>
        <v>13.814623998439759</v>
      </c>
      <c r="M23" s="7">
        <v>16</v>
      </c>
      <c r="N23" s="8">
        <f t="shared" si="4"/>
        <v>16.588906168999483</v>
      </c>
      <c r="O23" s="26" t="s">
        <v>47</v>
      </c>
      <c r="P23" s="26" t="s">
        <v>48</v>
      </c>
      <c r="Q23" s="26" t="s">
        <v>46</v>
      </c>
    </row>
    <row r="24" spans="1:17" ht="12" customHeight="1">
      <c r="A24" s="33">
        <v>21</v>
      </c>
      <c r="B24" s="35" t="s">
        <v>9</v>
      </c>
      <c r="C24" s="2">
        <v>0</v>
      </c>
      <c r="D24" s="11">
        <f aca="true" t="shared" si="6" ref="D24:D52">C24*100/692.315</f>
        <v>0</v>
      </c>
      <c r="E24" s="2">
        <v>0</v>
      </c>
      <c r="F24" s="11">
        <f aca="true" t="shared" si="7" ref="F24:F52">E24*100/120.638</f>
        <v>0</v>
      </c>
      <c r="G24" s="2">
        <v>0</v>
      </c>
      <c r="H24" s="19">
        <f aca="true" t="shared" si="8" ref="H24:H52">G24*100/97.495</f>
        <v>0</v>
      </c>
      <c r="I24" s="2">
        <v>0</v>
      </c>
      <c r="J24" s="8">
        <f t="shared" si="5"/>
        <v>0</v>
      </c>
      <c r="K24" s="2">
        <v>0</v>
      </c>
      <c r="L24" s="8">
        <f t="shared" si="3"/>
        <v>0</v>
      </c>
      <c r="M24" s="2">
        <v>0</v>
      </c>
      <c r="N24" s="8">
        <f aca="true" t="shared" si="9" ref="N24:N52">M24*100/96.45</f>
        <v>0</v>
      </c>
      <c r="O24" s="22" t="s">
        <v>28</v>
      </c>
      <c r="P24" s="23" t="s">
        <v>28</v>
      </c>
      <c r="Q24" s="23" t="s">
        <v>28</v>
      </c>
    </row>
    <row r="25" spans="1:17" ht="12" customHeight="1">
      <c r="A25" s="33">
        <v>22</v>
      </c>
      <c r="B25" s="35" t="s">
        <v>10</v>
      </c>
      <c r="C25" s="2">
        <v>3</v>
      </c>
      <c r="D25" s="11">
        <f t="shared" si="6"/>
        <v>0.4333287593075406</v>
      </c>
      <c r="E25" s="2">
        <v>0</v>
      </c>
      <c r="F25" s="11">
        <f t="shared" si="7"/>
        <v>0</v>
      </c>
      <c r="G25" s="2">
        <v>0</v>
      </c>
      <c r="H25" s="19">
        <f t="shared" si="8"/>
        <v>0</v>
      </c>
      <c r="I25" s="2">
        <v>0</v>
      </c>
      <c r="J25" s="8">
        <f t="shared" si="5"/>
        <v>0</v>
      </c>
      <c r="K25" s="2">
        <v>0</v>
      </c>
      <c r="L25" s="8">
        <f t="shared" si="3"/>
        <v>0</v>
      </c>
      <c r="M25" s="2">
        <v>0</v>
      </c>
      <c r="N25" s="8">
        <f t="shared" si="9"/>
        <v>0</v>
      </c>
      <c r="O25" s="26" t="s">
        <v>41</v>
      </c>
      <c r="P25" s="23" t="s">
        <v>28</v>
      </c>
      <c r="Q25" s="23" t="s">
        <v>28</v>
      </c>
    </row>
    <row r="26" spans="1:17" ht="12" customHeight="1">
      <c r="A26" s="33">
        <v>23</v>
      </c>
      <c r="B26" s="35" t="s">
        <v>11</v>
      </c>
      <c r="C26" s="2">
        <v>1</v>
      </c>
      <c r="D26" s="11">
        <f t="shared" si="6"/>
        <v>0.1444429197691802</v>
      </c>
      <c r="E26" s="2">
        <v>0</v>
      </c>
      <c r="F26" s="11">
        <f t="shared" si="7"/>
        <v>0</v>
      </c>
      <c r="G26" s="2">
        <v>0</v>
      </c>
      <c r="H26" s="19">
        <f t="shared" si="8"/>
        <v>0</v>
      </c>
      <c r="I26" s="2">
        <v>0</v>
      </c>
      <c r="J26" s="8">
        <f t="shared" si="5"/>
        <v>0</v>
      </c>
      <c r="K26" s="2">
        <v>0</v>
      </c>
      <c r="L26" s="8">
        <f t="shared" si="3"/>
        <v>0</v>
      </c>
      <c r="M26" s="2">
        <v>0</v>
      </c>
      <c r="N26" s="8">
        <f t="shared" si="9"/>
        <v>0</v>
      </c>
      <c r="O26" s="22" t="s">
        <v>37</v>
      </c>
      <c r="P26" s="23" t="s">
        <v>28</v>
      </c>
      <c r="Q26" s="23" t="s">
        <v>28</v>
      </c>
    </row>
    <row r="27" spans="1:17" ht="12" customHeight="1">
      <c r="A27" s="33">
        <v>24</v>
      </c>
      <c r="B27" s="35" t="s">
        <v>12</v>
      </c>
      <c r="C27" s="2">
        <v>4</v>
      </c>
      <c r="D27" s="11">
        <f t="shared" si="6"/>
        <v>0.5777716790767208</v>
      </c>
      <c r="E27" s="2">
        <v>4</v>
      </c>
      <c r="F27" s="11">
        <f t="shared" si="7"/>
        <v>3.3157048359555032</v>
      </c>
      <c r="G27" s="2">
        <v>4</v>
      </c>
      <c r="H27" s="19">
        <f t="shared" si="8"/>
        <v>4.102774501256475</v>
      </c>
      <c r="I27" s="7">
        <v>4</v>
      </c>
      <c r="J27" s="8">
        <f t="shared" si="5"/>
        <v>0.573852689145433</v>
      </c>
      <c r="K27" s="7">
        <v>3</v>
      </c>
      <c r="L27" s="8">
        <f t="shared" si="3"/>
        <v>2.437874823254075</v>
      </c>
      <c r="M27" s="7">
        <v>3</v>
      </c>
      <c r="N27" s="8">
        <f t="shared" si="9"/>
        <v>3.1104199066874028</v>
      </c>
      <c r="O27" s="24" t="s">
        <v>39</v>
      </c>
      <c r="P27" s="25" t="s">
        <v>37</v>
      </c>
      <c r="Q27" s="25" t="s">
        <v>37</v>
      </c>
    </row>
    <row r="28" spans="1:17" ht="12" customHeight="1">
      <c r="A28" s="33">
        <v>25</v>
      </c>
      <c r="B28" s="36" t="s">
        <v>60</v>
      </c>
      <c r="C28" s="2">
        <v>4</v>
      </c>
      <c r="D28" s="11">
        <f t="shared" si="6"/>
        <v>0.5777716790767208</v>
      </c>
      <c r="E28" s="2">
        <v>4</v>
      </c>
      <c r="F28" s="11">
        <f t="shared" si="7"/>
        <v>3.3157048359555032</v>
      </c>
      <c r="G28" s="2">
        <v>4</v>
      </c>
      <c r="H28" s="19">
        <f t="shared" si="8"/>
        <v>4.102774501256475</v>
      </c>
      <c r="I28" s="7">
        <v>4</v>
      </c>
      <c r="J28" s="8">
        <f t="shared" si="5"/>
        <v>0.573852689145433</v>
      </c>
      <c r="K28" s="7">
        <v>3</v>
      </c>
      <c r="L28" s="8">
        <f t="shared" si="3"/>
        <v>2.437874823254075</v>
      </c>
      <c r="M28" s="7">
        <v>3</v>
      </c>
      <c r="N28" s="8">
        <f t="shared" si="9"/>
        <v>3.1104199066874028</v>
      </c>
      <c r="O28" s="24" t="s">
        <v>39</v>
      </c>
      <c r="P28" s="25" t="s">
        <v>37</v>
      </c>
      <c r="Q28" s="25" t="s">
        <v>37</v>
      </c>
    </row>
    <row r="29" spans="1:20" ht="12" customHeight="1">
      <c r="A29" s="33">
        <v>26</v>
      </c>
      <c r="B29" s="35" t="s">
        <v>13</v>
      </c>
      <c r="C29" s="2">
        <v>0</v>
      </c>
      <c r="D29" s="11">
        <f t="shared" si="6"/>
        <v>0</v>
      </c>
      <c r="E29" s="2">
        <v>0</v>
      </c>
      <c r="F29" s="11">
        <f t="shared" si="7"/>
        <v>0</v>
      </c>
      <c r="G29" s="2">
        <v>0</v>
      </c>
      <c r="H29" s="19">
        <f t="shared" si="8"/>
        <v>0</v>
      </c>
      <c r="I29" s="2">
        <v>0</v>
      </c>
      <c r="J29" s="8">
        <f t="shared" si="5"/>
        <v>0</v>
      </c>
      <c r="K29" s="2">
        <v>0</v>
      </c>
      <c r="L29" s="8">
        <f t="shared" si="3"/>
        <v>0</v>
      </c>
      <c r="M29" s="2">
        <v>0</v>
      </c>
      <c r="N29" s="8">
        <f t="shared" si="9"/>
        <v>0</v>
      </c>
      <c r="O29" s="22" t="s">
        <v>28</v>
      </c>
      <c r="P29" s="23" t="s">
        <v>28</v>
      </c>
      <c r="Q29" s="23" t="s">
        <v>28</v>
      </c>
      <c r="T29" s="16"/>
    </row>
    <row r="30" spans="1:24" ht="12" customHeight="1">
      <c r="A30" s="33">
        <v>27</v>
      </c>
      <c r="B30" s="35" t="s">
        <v>14</v>
      </c>
      <c r="C30" s="2">
        <v>0</v>
      </c>
      <c r="D30" s="11">
        <f t="shared" si="6"/>
        <v>0</v>
      </c>
      <c r="E30" s="2">
        <v>0</v>
      </c>
      <c r="F30" s="11">
        <f t="shared" si="7"/>
        <v>0</v>
      </c>
      <c r="G30" s="2">
        <v>0</v>
      </c>
      <c r="H30" s="19">
        <f t="shared" si="8"/>
        <v>0</v>
      </c>
      <c r="I30" s="2">
        <v>0</v>
      </c>
      <c r="J30" s="8">
        <f t="shared" si="5"/>
        <v>0</v>
      </c>
      <c r="K30" s="2">
        <v>0</v>
      </c>
      <c r="L30" s="8">
        <f t="shared" si="3"/>
        <v>0</v>
      </c>
      <c r="M30" s="2">
        <v>0</v>
      </c>
      <c r="N30" s="8">
        <f t="shared" si="9"/>
        <v>0</v>
      </c>
      <c r="O30" s="22" t="s">
        <v>28</v>
      </c>
      <c r="P30" s="23" t="s">
        <v>28</v>
      </c>
      <c r="Q30" s="23" t="s">
        <v>28</v>
      </c>
      <c r="T30" s="17"/>
      <c r="V30" s="17"/>
      <c r="X30" s="17"/>
    </row>
    <row r="31" spans="1:17" ht="12" customHeight="1">
      <c r="A31" s="33">
        <v>28</v>
      </c>
      <c r="B31" s="35" t="s">
        <v>61</v>
      </c>
      <c r="C31" s="2">
        <v>0</v>
      </c>
      <c r="D31" s="11">
        <f t="shared" si="6"/>
        <v>0</v>
      </c>
      <c r="E31" s="2">
        <v>0</v>
      </c>
      <c r="F31" s="11">
        <f t="shared" si="7"/>
        <v>0</v>
      </c>
      <c r="G31" s="2">
        <v>0</v>
      </c>
      <c r="H31" s="19">
        <f t="shared" si="8"/>
        <v>0</v>
      </c>
      <c r="I31" s="2">
        <v>0</v>
      </c>
      <c r="J31" s="8">
        <f t="shared" si="5"/>
        <v>0</v>
      </c>
      <c r="K31" s="2">
        <v>0</v>
      </c>
      <c r="L31" s="8">
        <f t="shared" si="3"/>
        <v>0</v>
      </c>
      <c r="M31" s="2">
        <v>0</v>
      </c>
      <c r="N31" s="8">
        <f t="shared" si="9"/>
        <v>0</v>
      </c>
      <c r="O31" s="22" t="s">
        <v>28</v>
      </c>
      <c r="P31" s="23" t="s">
        <v>28</v>
      </c>
      <c r="Q31" s="23" t="s">
        <v>28</v>
      </c>
    </row>
    <row r="32" spans="1:17" ht="12" customHeight="1">
      <c r="A32" s="33">
        <v>29</v>
      </c>
      <c r="B32" s="35" t="s">
        <v>15</v>
      </c>
      <c r="C32" s="2">
        <v>9</v>
      </c>
      <c r="D32" s="11">
        <f t="shared" si="6"/>
        <v>1.299986277922622</v>
      </c>
      <c r="E32" s="2">
        <v>0</v>
      </c>
      <c r="F32" s="11">
        <f t="shared" si="7"/>
        <v>0</v>
      </c>
      <c r="G32" s="2">
        <v>0</v>
      </c>
      <c r="H32" s="19">
        <f t="shared" si="8"/>
        <v>0</v>
      </c>
      <c r="I32" s="7">
        <v>10</v>
      </c>
      <c r="J32" s="8">
        <f t="shared" si="5"/>
        <v>1.4346317228635823</v>
      </c>
      <c r="K32" s="2">
        <v>0</v>
      </c>
      <c r="L32" s="8">
        <f t="shared" si="3"/>
        <v>0</v>
      </c>
      <c r="M32" s="2">
        <v>0</v>
      </c>
      <c r="N32" s="8">
        <f t="shared" si="9"/>
        <v>0</v>
      </c>
      <c r="O32" s="22" t="s">
        <v>40</v>
      </c>
      <c r="P32" s="23" t="s">
        <v>28</v>
      </c>
      <c r="Q32" s="23" t="s">
        <v>28</v>
      </c>
    </row>
    <row r="33" spans="1:17" ht="12" customHeight="1">
      <c r="A33" s="33">
        <v>30</v>
      </c>
      <c r="B33" s="36" t="s">
        <v>62</v>
      </c>
      <c r="C33" s="2">
        <v>9</v>
      </c>
      <c r="D33" s="11">
        <f t="shared" si="6"/>
        <v>1.299986277922622</v>
      </c>
      <c r="E33" s="2">
        <v>0</v>
      </c>
      <c r="F33" s="11">
        <f t="shared" si="7"/>
        <v>0</v>
      </c>
      <c r="G33" s="2">
        <v>0</v>
      </c>
      <c r="H33" s="19">
        <f t="shared" si="8"/>
        <v>0</v>
      </c>
      <c r="I33" s="7">
        <v>10</v>
      </c>
      <c r="J33" s="8">
        <f t="shared" si="5"/>
        <v>1.4346317228635823</v>
      </c>
      <c r="K33" s="2">
        <v>0</v>
      </c>
      <c r="L33" s="8">
        <f t="shared" si="3"/>
        <v>0</v>
      </c>
      <c r="M33" s="2">
        <v>0</v>
      </c>
      <c r="N33" s="8">
        <f t="shared" si="9"/>
        <v>0</v>
      </c>
      <c r="O33" s="22" t="s">
        <v>40</v>
      </c>
      <c r="P33" s="23" t="s">
        <v>28</v>
      </c>
      <c r="Q33" s="23" t="s">
        <v>28</v>
      </c>
    </row>
    <row r="34" spans="1:17" ht="12" customHeight="1">
      <c r="A34" s="33">
        <v>31</v>
      </c>
      <c r="B34" s="35" t="s">
        <v>16</v>
      </c>
      <c r="C34" s="2">
        <v>45</v>
      </c>
      <c r="D34" s="11">
        <f t="shared" si="6"/>
        <v>6.499931389613109</v>
      </c>
      <c r="E34" s="2">
        <v>9</v>
      </c>
      <c r="F34" s="11">
        <f t="shared" si="7"/>
        <v>7.460335880899882</v>
      </c>
      <c r="G34" s="2">
        <v>6</v>
      </c>
      <c r="H34" s="19">
        <f t="shared" si="8"/>
        <v>6.154161751884712</v>
      </c>
      <c r="I34" s="7">
        <v>90</v>
      </c>
      <c r="J34" s="8">
        <f t="shared" si="5"/>
        <v>12.91168550577224</v>
      </c>
      <c r="K34" s="7">
        <v>12</v>
      </c>
      <c r="L34" s="8">
        <f t="shared" si="3"/>
        <v>9.7514992930163</v>
      </c>
      <c r="M34" s="7">
        <v>11</v>
      </c>
      <c r="N34" s="8">
        <f t="shared" si="9"/>
        <v>11.404872991187144</v>
      </c>
      <c r="O34" s="29">
        <f>(D34-J34)/J34</f>
        <v>-0.4965853693766566</v>
      </c>
      <c r="P34" s="26" t="s">
        <v>45</v>
      </c>
      <c r="Q34" s="26" t="s">
        <v>42</v>
      </c>
    </row>
    <row r="35" spans="1:17" ht="12" customHeight="1">
      <c r="A35" s="33">
        <v>32</v>
      </c>
      <c r="B35" s="35" t="s">
        <v>17</v>
      </c>
      <c r="C35" s="2">
        <v>111</v>
      </c>
      <c r="D35" s="11">
        <f t="shared" si="6"/>
        <v>16.033164094379003</v>
      </c>
      <c r="E35" s="2">
        <v>6</v>
      </c>
      <c r="F35" s="11">
        <f t="shared" si="7"/>
        <v>4.973557253933254</v>
      </c>
      <c r="G35" s="2">
        <v>6</v>
      </c>
      <c r="H35" s="19">
        <f t="shared" si="8"/>
        <v>6.154161751884712</v>
      </c>
      <c r="I35" s="7">
        <v>178</v>
      </c>
      <c r="J35" s="8">
        <f t="shared" si="5"/>
        <v>25.536444666971764</v>
      </c>
      <c r="K35" s="7">
        <v>10</v>
      </c>
      <c r="L35" s="8">
        <f t="shared" si="3"/>
        <v>8.126249410846917</v>
      </c>
      <c r="M35" s="7">
        <v>7</v>
      </c>
      <c r="N35" s="8">
        <f t="shared" si="9"/>
        <v>7.257646448937273</v>
      </c>
      <c r="O35" s="29">
        <f>(D35-J35)/J35</f>
        <v>-0.37214579776189755</v>
      </c>
      <c r="P35" s="26" t="s">
        <v>43</v>
      </c>
      <c r="Q35" s="26" t="s">
        <v>40</v>
      </c>
    </row>
    <row r="36" spans="1:17" ht="12" customHeight="1">
      <c r="A36" s="33">
        <v>33</v>
      </c>
      <c r="B36" s="34" t="s">
        <v>63</v>
      </c>
      <c r="C36" s="2">
        <v>0</v>
      </c>
      <c r="D36" s="11">
        <f t="shared" si="6"/>
        <v>0</v>
      </c>
      <c r="E36" s="2">
        <v>0</v>
      </c>
      <c r="F36" s="11">
        <f t="shared" si="7"/>
        <v>0</v>
      </c>
      <c r="G36" s="2">
        <v>0</v>
      </c>
      <c r="H36" s="19">
        <f t="shared" si="8"/>
        <v>0</v>
      </c>
      <c r="I36" s="7">
        <v>1</v>
      </c>
      <c r="J36" s="8">
        <f t="shared" si="5"/>
        <v>0.14346317228635824</v>
      </c>
      <c r="K36" s="10">
        <v>1</v>
      </c>
      <c r="L36" s="8">
        <f t="shared" si="3"/>
        <v>0.8126249410846917</v>
      </c>
      <c r="M36" s="10">
        <v>1</v>
      </c>
      <c r="N36" s="8">
        <f t="shared" si="9"/>
        <v>1.0368066355624677</v>
      </c>
      <c r="O36" s="24" t="s">
        <v>40</v>
      </c>
      <c r="P36" s="25" t="s">
        <v>40</v>
      </c>
      <c r="Q36" s="25" t="s">
        <v>40</v>
      </c>
    </row>
    <row r="37" spans="1:17" ht="12" customHeight="1">
      <c r="A37" s="33">
        <v>34</v>
      </c>
      <c r="B37" s="35" t="s">
        <v>18</v>
      </c>
      <c r="C37" s="2">
        <v>1</v>
      </c>
      <c r="D37" s="11">
        <f t="shared" si="6"/>
        <v>0.1444429197691802</v>
      </c>
      <c r="E37" s="2">
        <v>0</v>
      </c>
      <c r="F37" s="11">
        <f t="shared" si="7"/>
        <v>0</v>
      </c>
      <c r="G37" s="2">
        <v>0</v>
      </c>
      <c r="H37" s="19">
        <f t="shared" si="8"/>
        <v>0</v>
      </c>
      <c r="I37" s="2">
        <v>0</v>
      </c>
      <c r="J37" s="8">
        <f t="shared" si="5"/>
        <v>0</v>
      </c>
      <c r="K37" s="2">
        <v>0</v>
      </c>
      <c r="L37" s="8">
        <f t="shared" si="3"/>
        <v>0</v>
      </c>
      <c r="M37" s="2">
        <v>0</v>
      </c>
      <c r="N37" s="8">
        <f t="shared" si="9"/>
        <v>0</v>
      </c>
      <c r="O37" s="22" t="s">
        <v>37</v>
      </c>
      <c r="P37" s="23" t="s">
        <v>28</v>
      </c>
      <c r="Q37" s="23" t="s">
        <v>28</v>
      </c>
    </row>
    <row r="38" spans="1:17" ht="12" customHeight="1">
      <c r="A38" s="33">
        <v>35</v>
      </c>
      <c r="B38" s="35" t="s">
        <v>19</v>
      </c>
      <c r="C38" s="2">
        <v>0</v>
      </c>
      <c r="D38" s="11">
        <f t="shared" si="6"/>
        <v>0</v>
      </c>
      <c r="E38" s="2">
        <v>0</v>
      </c>
      <c r="F38" s="11">
        <f t="shared" si="7"/>
        <v>0</v>
      </c>
      <c r="G38" s="2">
        <v>0</v>
      </c>
      <c r="H38" s="19">
        <f t="shared" si="8"/>
        <v>0</v>
      </c>
      <c r="I38" s="2">
        <v>0</v>
      </c>
      <c r="J38" s="8">
        <f t="shared" si="5"/>
        <v>0</v>
      </c>
      <c r="K38" s="2">
        <v>0</v>
      </c>
      <c r="L38" s="8">
        <f t="shared" si="3"/>
        <v>0</v>
      </c>
      <c r="M38" s="2">
        <v>0</v>
      </c>
      <c r="N38" s="8">
        <f t="shared" si="9"/>
        <v>0</v>
      </c>
      <c r="O38" s="22" t="s">
        <v>28</v>
      </c>
      <c r="P38" s="23" t="s">
        <v>28</v>
      </c>
      <c r="Q38" s="23" t="s">
        <v>28</v>
      </c>
    </row>
    <row r="39" spans="1:17" ht="12" customHeight="1">
      <c r="A39" s="33">
        <v>36</v>
      </c>
      <c r="B39" s="35" t="s">
        <v>20</v>
      </c>
      <c r="C39" s="2">
        <v>0</v>
      </c>
      <c r="D39" s="11">
        <f t="shared" si="6"/>
        <v>0</v>
      </c>
      <c r="E39" s="2">
        <v>0</v>
      </c>
      <c r="F39" s="11">
        <f t="shared" si="7"/>
        <v>0</v>
      </c>
      <c r="G39" s="2">
        <v>0</v>
      </c>
      <c r="H39" s="19">
        <f t="shared" si="8"/>
        <v>0</v>
      </c>
      <c r="I39" s="2">
        <v>0</v>
      </c>
      <c r="J39" s="8">
        <f aca="true" t="shared" si="10" ref="J39:J47">I39*100/697.043</f>
        <v>0</v>
      </c>
      <c r="K39" s="2">
        <v>0</v>
      </c>
      <c r="L39" s="8">
        <f aca="true" t="shared" si="11" ref="L39:L52">K39*100/123.058</f>
        <v>0</v>
      </c>
      <c r="M39" s="2">
        <v>0</v>
      </c>
      <c r="N39" s="8">
        <f t="shared" si="9"/>
        <v>0</v>
      </c>
      <c r="O39" s="22" t="s">
        <v>28</v>
      </c>
      <c r="P39" s="23" t="s">
        <v>28</v>
      </c>
      <c r="Q39" s="23" t="s">
        <v>28</v>
      </c>
    </row>
    <row r="40" spans="1:17" ht="12" customHeight="1">
      <c r="A40" s="33">
        <v>37</v>
      </c>
      <c r="B40" s="36" t="s">
        <v>34</v>
      </c>
      <c r="C40" s="2">
        <v>0</v>
      </c>
      <c r="D40" s="11">
        <f t="shared" si="6"/>
        <v>0</v>
      </c>
      <c r="E40" s="2">
        <v>0</v>
      </c>
      <c r="F40" s="11">
        <f t="shared" si="7"/>
        <v>0</v>
      </c>
      <c r="G40" s="2">
        <v>0</v>
      </c>
      <c r="H40" s="19">
        <f t="shared" si="8"/>
        <v>0</v>
      </c>
      <c r="I40" s="2">
        <v>0</v>
      </c>
      <c r="J40" s="8">
        <f t="shared" si="10"/>
        <v>0</v>
      </c>
      <c r="K40" s="2">
        <v>0</v>
      </c>
      <c r="L40" s="8">
        <f t="shared" si="11"/>
        <v>0</v>
      </c>
      <c r="M40" s="2">
        <v>0</v>
      </c>
      <c r="N40" s="8">
        <f t="shared" si="9"/>
        <v>0</v>
      </c>
      <c r="O40" s="22" t="s">
        <v>28</v>
      </c>
      <c r="P40" s="23" t="s">
        <v>28</v>
      </c>
      <c r="Q40" s="23" t="s">
        <v>28</v>
      </c>
    </row>
    <row r="41" spans="1:17" ht="12" customHeight="1">
      <c r="A41" s="33">
        <v>38</v>
      </c>
      <c r="B41" s="36" t="s">
        <v>21</v>
      </c>
      <c r="C41" s="2">
        <v>0</v>
      </c>
      <c r="D41" s="11">
        <f t="shared" si="6"/>
        <v>0</v>
      </c>
      <c r="E41" s="2">
        <v>0</v>
      </c>
      <c r="F41" s="11">
        <f t="shared" si="7"/>
        <v>0</v>
      </c>
      <c r="G41" s="2">
        <v>0</v>
      </c>
      <c r="H41" s="19">
        <f t="shared" si="8"/>
        <v>0</v>
      </c>
      <c r="I41" s="2">
        <v>0</v>
      </c>
      <c r="J41" s="8">
        <f t="shared" si="10"/>
        <v>0</v>
      </c>
      <c r="K41" s="2">
        <v>0</v>
      </c>
      <c r="L41" s="8">
        <f t="shared" si="11"/>
        <v>0</v>
      </c>
      <c r="M41" s="2">
        <v>0</v>
      </c>
      <c r="N41" s="8">
        <f t="shared" si="9"/>
        <v>0</v>
      </c>
      <c r="O41" s="22" t="s">
        <v>28</v>
      </c>
      <c r="P41" s="23" t="s">
        <v>28</v>
      </c>
      <c r="Q41" s="23" t="s">
        <v>28</v>
      </c>
    </row>
    <row r="42" spans="1:17" ht="12" customHeight="1">
      <c r="A42" s="33">
        <v>39</v>
      </c>
      <c r="B42" s="36" t="s">
        <v>64</v>
      </c>
      <c r="C42" s="2">
        <v>0</v>
      </c>
      <c r="D42" s="11">
        <f t="shared" si="6"/>
        <v>0</v>
      </c>
      <c r="E42" s="2">
        <v>0</v>
      </c>
      <c r="F42" s="11">
        <f t="shared" si="7"/>
        <v>0</v>
      </c>
      <c r="G42" s="2">
        <v>0</v>
      </c>
      <c r="H42" s="19">
        <f t="shared" si="8"/>
        <v>0</v>
      </c>
      <c r="I42" s="2">
        <v>0</v>
      </c>
      <c r="J42" s="8">
        <f t="shared" si="10"/>
        <v>0</v>
      </c>
      <c r="K42" s="2">
        <v>0</v>
      </c>
      <c r="L42" s="8">
        <f t="shared" si="11"/>
        <v>0</v>
      </c>
      <c r="M42" s="2">
        <v>0</v>
      </c>
      <c r="N42" s="8">
        <f t="shared" si="9"/>
        <v>0</v>
      </c>
      <c r="O42" s="22" t="s">
        <v>28</v>
      </c>
      <c r="P42" s="23" t="s">
        <v>28</v>
      </c>
      <c r="Q42" s="23" t="s">
        <v>28</v>
      </c>
    </row>
    <row r="43" spans="1:17" ht="12" customHeight="1">
      <c r="A43" s="33">
        <v>40</v>
      </c>
      <c r="B43" s="35" t="s">
        <v>65</v>
      </c>
      <c r="C43" s="2">
        <v>412</v>
      </c>
      <c r="D43" s="11">
        <f t="shared" si="6"/>
        <v>59.51048294490224</v>
      </c>
      <c r="E43" s="2">
        <v>285</v>
      </c>
      <c r="F43" s="11">
        <f t="shared" si="7"/>
        <v>236.2439695618296</v>
      </c>
      <c r="G43" s="2">
        <v>264</v>
      </c>
      <c r="H43" s="20">
        <f t="shared" si="8"/>
        <v>270.78311708292733</v>
      </c>
      <c r="I43" s="7">
        <v>713</v>
      </c>
      <c r="J43" s="42">
        <f t="shared" si="10"/>
        <v>102.28924184017342</v>
      </c>
      <c r="K43" s="7">
        <v>519</v>
      </c>
      <c r="L43" s="42">
        <f t="shared" si="11"/>
        <v>421.752344422955</v>
      </c>
      <c r="M43" s="7">
        <v>454</v>
      </c>
      <c r="N43" s="42">
        <f t="shared" si="9"/>
        <v>470.71021254536026</v>
      </c>
      <c r="O43" s="29">
        <f aca="true" t="shared" si="12" ref="O43:O48">(D43-J43)/J43</f>
        <v>-0.4182136667129945</v>
      </c>
      <c r="P43" s="29">
        <f>(F43-L43)/L43</f>
        <v>-0.43985143725742526</v>
      </c>
      <c r="Q43" s="29">
        <f>(H43-N43)/N43</f>
        <v>-0.42473498584475017</v>
      </c>
    </row>
    <row r="44" spans="1:17" ht="12" customHeight="1">
      <c r="A44" s="33">
        <v>41</v>
      </c>
      <c r="B44" s="35" t="s">
        <v>66</v>
      </c>
      <c r="C44" s="2">
        <v>163</v>
      </c>
      <c r="D44" s="11">
        <f t="shared" si="6"/>
        <v>23.544195922376375</v>
      </c>
      <c r="E44" s="2">
        <v>11</v>
      </c>
      <c r="F44" s="11">
        <f t="shared" si="7"/>
        <v>9.118188298877634</v>
      </c>
      <c r="G44" s="2">
        <v>10</v>
      </c>
      <c r="H44" s="19">
        <f t="shared" si="8"/>
        <v>10.256936253141186</v>
      </c>
      <c r="I44" s="7">
        <v>217</v>
      </c>
      <c r="J44" s="8">
        <f t="shared" si="10"/>
        <v>31.131508386139735</v>
      </c>
      <c r="K44" s="7">
        <v>15</v>
      </c>
      <c r="L44" s="8">
        <f t="shared" si="11"/>
        <v>12.189374116270375</v>
      </c>
      <c r="M44" s="7">
        <v>13</v>
      </c>
      <c r="N44" s="8">
        <f t="shared" si="9"/>
        <v>13.478486262312078</v>
      </c>
      <c r="O44" s="29">
        <f t="shared" si="12"/>
        <v>-0.2437181125197698</v>
      </c>
      <c r="P44" s="26" t="s">
        <v>43</v>
      </c>
      <c r="Q44" s="26" t="s">
        <v>45</v>
      </c>
    </row>
    <row r="45" spans="1:17" ht="12" customHeight="1">
      <c r="A45" s="33">
        <v>42</v>
      </c>
      <c r="B45" s="36" t="s">
        <v>67</v>
      </c>
      <c r="C45" s="2">
        <v>159</v>
      </c>
      <c r="D45" s="11">
        <f t="shared" si="6"/>
        <v>22.966424243299652</v>
      </c>
      <c r="E45" s="2">
        <v>10</v>
      </c>
      <c r="F45" s="11">
        <f t="shared" si="7"/>
        <v>8.289262089888759</v>
      </c>
      <c r="G45" s="2">
        <v>9</v>
      </c>
      <c r="H45" s="19">
        <f t="shared" si="8"/>
        <v>9.231242627827069</v>
      </c>
      <c r="I45" s="7">
        <v>216</v>
      </c>
      <c r="J45" s="8">
        <f t="shared" si="10"/>
        <v>30.98804521385338</v>
      </c>
      <c r="K45" s="7">
        <v>15</v>
      </c>
      <c r="L45" s="8">
        <f t="shared" si="11"/>
        <v>12.189374116270375</v>
      </c>
      <c r="M45" s="7">
        <v>13</v>
      </c>
      <c r="N45" s="8">
        <f t="shared" si="9"/>
        <v>13.478486262312078</v>
      </c>
      <c r="O45" s="29">
        <f t="shared" si="12"/>
        <v>-0.2588617938045223</v>
      </c>
      <c r="P45" s="26" t="s">
        <v>42</v>
      </c>
      <c r="Q45" s="26" t="s">
        <v>43</v>
      </c>
    </row>
    <row r="46" spans="1:17" ht="12" customHeight="1">
      <c r="A46" s="33">
        <v>43</v>
      </c>
      <c r="B46" s="36" t="s">
        <v>35</v>
      </c>
      <c r="C46" s="2">
        <v>56</v>
      </c>
      <c r="D46" s="11">
        <f t="shared" si="6"/>
        <v>8.088803507074092</v>
      </c>
      <c r="E46" s="2">
        <v>0</v>
      </c>
      <c r="F46" s="11">
        <f t="shared" si="7"/>
        <v>0</v>
      </c>
      <c r="G46" s="2">
        <v>0</v>
      </c>
      <c r="H46" s="19">
        <f t="shared" si="8"/>
        <v>0</v>
      </c>
      <c r="I46" s="7">
        <v>80</v>
      </c>
      <c r="J46" s="8">
        <f t="shared" si="10"/>
        <v>11.477053782908659</v>
      </c>
      <c r="K46" s="7">
        <v>1</v>
      </c>
      <c r="L46" s="8">
        <f t="shared" si="11"/>
        <v>0.8126249410846917</v>
      </c>
      <c r="M46" s="2">
        <v>0</v>
      </c>
      <c r="N46" s="8">
        <f t="shared" si="9"/>
        <v>0</v>
      </c>
      <c r="O46" s="29">
        <f t="shared" si="12"/>
        <v>-0.29521951712731925</v>
      </c>
      <c r="P46" s="26" t="s">
        <v>40</v>
      </c>
      <c r="Q46" s="26" t="s">
        <v>28</v>
      </c>
    </row>
    <row r="47" spans="1:17" ht="12" customHeight="1">
      <c r="A47" s="33">
        <v>44</v>
      </c>
      <c r="B47" s="34" t="s">
        <v>27</v>
      </c>
      <c r="C47" s="2">
        <v>109</v>
      </c>
      <c r="D47" s="11">
        <f t="shared" si="6"/>
        <v>15.744278254840642</v>
      </c>
      <c r="E47" s="2">
        <v>4</v>
      </c>
      <c r="F47" s="11">
        <f t="shared" si="7"/>
        <v>3.3157048359555032</v>
      </c>
      <c r="G47" s="2">
        <v>1</v>
      </c>
      <c r="H47" s="19">
        <f t="shared" si="8"/>
        <v>1.0256936253141187</v>
      </c>
      <c r="I47" s="7">
        <v>186</v>
      </c>
      <c r="J47" s="8">
        <f t="shared" si="10"/>
        <v>26.68415004526263</v>
      </c>
      <c r="K47" s="7">
        <v>2</v>
      </c>
      <c r="L47" s="8">
        <f t="shared" si="11"/>
        <v>1.6252498821693835</v>
      </c>
      <c r="M47" s="7">
        <v>1</v>
      </c>
      <c r="N47" s="8">
        <f t="shared" si="9"/>
        <v>1.0368066355624677</v>
      </c>
      <c r="O47" s="29">
        <f t="shared" si="12"/>
        <v>-0.4099764006672642</v>
      </c>
      <c r="P47" s="26" t="s">
        <v>44</v>
      </c>
      <c r="Q47" s="26" t="s">
        <v>39</v>
      </c>
    </row>
    <row r="48" spans="1:29" ht="12" customHeight="1">
      <c r="A48" s="33">
        <v>45</v>
      </c>
      <c r="B48" s="35" t="s">
        <v>36</v>
      </c>
      <c r="C48" s="2">
        <v>134</v>
      </c>
      <c r="D48" s="11">
        <f t="shared" si="6"/>
        <v>19.355351249070146</v>
      </c>
      <c r="E48" s="2">
        <v>6</v>
      </c>
      <c r="F48" s="11">
        <f t="shared" si="7"/>
        <v>4.973557253933254</v>
      </c>
      <c r="G48" s="2">
        <v>2</v>
      </c>
      <c r="H48" s="19">
        <f t="shared" si="8"/>
        <v>2.0513872506282373</v>
      </c>
      <c r="I48" s="7">
        <v>154</v>
      </c>
      <c r="J48" s="8">
        <f aca="true" t="shared" si="13" ref="J48:J55">I48*100/697.043</f>
        <v>22.093328532099168</v>
      </c>
      <c r="K48" s="2">
        <v>0</v>
      </c>
      <c r="L48" s="8">
        <f t="shared" si="11"/>
        <v>0</v>
      </c>
      <c r="M48" s="2">
        <v>0</v>
      </c>
      <c r="N48" s="8">
        <f t="shared" si="9"/>
        <v>0</v>
      </c>
      <c r="O48" s="29">
        <f t="shared" si="12"/>
        <v>-0.12392778566846742</v>
      </c>
      <c r="P48" s="26" t="s">
        <v>49</v>
      </c>
      <c r="Q48" s="26" t="s">
        <v>44</v>
      </c>
      <c r="Y48" s="17"/>
      <c r="AA48" s="17"/>
      <c r="AC48" s="17"/>
    </row>
    <row r="49" spans="1:17" ht="24.75" customHeight="1">
      <c r="A49" s="33">
        <v>46</v>
      </c>
      <c r="B49" s="35" t="s">
        <v>68</v>
      </c>
      <c r="C49" s="2">
        <v>0</v>
      </c>
      <c r="D49" s="11">
        <f t="shared" si="6"/>
        <v>0</v>
      </c>
      <c r="E49" s="2">
        <v>0</v>
      </c>
      <c r="F49" s="11">
        <f t="shared" si="7"/>
        <v>0</v>
      </c>
      <c r="G49" s="2">
        <v>0</v>
      </c>
      <c r="H49" s="19">
        <f t="shared" si="8"/>
        <v>0</v>
      </c>
      <c r="I49" s="2">
        <v>0</v>
      </c>
      <c r="J49" s="8">
        <f t="shared" si="13"/>
        <v>0</v>
      </c>
      <c r="K49" s="2">
        <v>0</v>
      </c>
      <c r="L49" s="8">
        <f t="shared" si="11"/>
        <v>0</v>
      </c>
      <c r="M49" s="2">
        <v>0</v>
      </c>
      <c r="N49" s="8">
        <f t="shared" si="9"/>
        <v>0</v>
      </c>
      <c r="O49" s="22" t="s">
        <v>28</v>
      </c>
      <c r="P49" s="23" t="s">
        <v>28</v>
      </c>
      <c r="Q49" s="23" t="s">
        <v>28</v>
      </c>
    </row>
    <row r="50" spans="1:17" ht="34.5" customHeight="1">
      <c r="A50" s="33">
        <v>47</v>
      </c>
      <c r="B50" s="34" t="s">
        <v>22</v>
      </c>
      <c r="C50" s="2">
        <v>131</v>
      </c>
      <c r="D50" s="11">
        <f t="shared" si="6"/>
        <v>18.922022489762607</v>
      </c>
      <c r="E50" s="2">
        <v>1</v>
      </c>
      <c r="F50" s="11">
        <f t="shared" si="7"/>
        <v>0.8289262089888758</v>
      </c>
      <c r="G50" s="2">
        <v>0</v>
      </c>
      <c r="H50" s="19">
        <f t="shared" si="8"/>
        <v>0</v>
      </c>
      <c r="I50" s="7">
        <v>129</v>
      </c>
      <c r="J50" s="8">
        <f t="shared" si="13"/>
        <v>18.50674922494021</v>
      </c>
      <c r="K50" s="7">
        <v>3</v>
      </c>
      <c r="L50" s="8">
        <f t="shared" si="11"/>
        <v>2.437874823254075</v>
      </c>
      <c r="M50" s="7">
        <v>1</v>
      </c>
      <c r="N50" s="8">
        <f t="shared" si="9"/>
        <v>1.0368066355624677</v>
      </c>
      <c r="O50" s="28">
        <f>(D50-J50)/J50</f>
        <v>0.02243901723500755</v>
      </c>
      <c r="P50" s="26" t="s">
        <v>38</v>
      </c>
      <c r="Q50" s="26" t="s">
        <v>40</v>
      </c>
    </row>
    <row r="51" spans="1:17" ht="45.75" customHeight="1">
      <c r="A51" s="33">
        <v>48</v>
      </c>
      <c r="B51" s="34" t="s">
        <v>69</v>
      </c>
      <c r="C51" s="27">
        <v>158941</v>
      </c>
      <c r="D51" s="55">
        <f t="shared" si="6"/>
        <v>22957.902111033272</v>
      </c>
      <c r="E51" s="27">
        <v>113202</v>
      </c>
      <c r="F51" s="55">
        <f t="shared" si="7"/>
        <v>93836.10470995872</v>
      </c>
      <c r="G51" s="27">
        <v>104271</v>
      </c>
      <c r="H51" s="56">
        <f t="shared" si="8"/>
        <v>106950.10000512846</v>
      </c>
      <c r="I51" s="40">
        <v>159573</v>
      </c>
      <c r="J51" s="42">
        <f t="shared" si="13"/>
        <v>22892.848791251043</v>
      </c>
      <c r="K51" s="40">
        <v>111050</v>
      </c>
      <c r="L51" s="42">
        <f t="shared" si="11"/>
        <v>90241.99970745502</v>
      </c>
      <c r="M51" s="40">
        <v>101821</v>
      </c>
      <c r="N51" s="42">
        <f t="shared" si="9"/>
        <v>105568.688439606</v>
      </c>
      <c r="O51" s="28">
        <f>(D51-J51)/J51</f>
        <v>0.0028416437104625916</v>
      </c>
      <c r="P51" s="28">
        <f>(F51-L51)/L51</f>
        <v>0.039827408680603325</v>
      </c>
      <c r="Q51" s="28">
        <f>(H51-N51)/N51</f>
        <v>0.013085428889388361</v>
      </c>
    </row>
    <row r="52" spans="1:17" ht="12" customHeight="1">
      <c r="A52" s="33">
        <v>49</v>
      </c>
      <c r="B52" s="34" t="s">
        <v>23</v>
      </c>
      <c r="C52" s="2">
        <v>250</v>
      </c>
      <c r="D52" s="11">
        <f t="shared" si="6"/>
        <v>36.11072994229505</v>
      </c>
      <c r="E52" s="2">
        <v>124</v>
      </c>
      <c r="F52" s="39">
        <f t="shared" si="7"/>
        <v>102.78684991462059</v>
      </c>
      <c r="G52" s="2">
        <v>119</v>
      </c>
      <c r="H52" s="41">
        <f t="shared" si="8"/>
        <v>122.05754141238012</v>
      </c>
      <c r="I52" s="7">
        <v>1374</v>
      </c>
      <c r="J52" s="9">
        <f t="shared" si="13"/>
        <v>197.1183987214562</v>
      </c>
      <c r="K52" s="7">
        <v>468</v>
      </c>
      <c r="L52" s="9">
        <f t="shared" si="11"/>
        <v>380.3084724276357</v>
      </c>
      <c r="M52" s="7">
        <v>396</v>
      </c>
      <c r="N52" s="9">
        <f t="shared" si="9"/>
        <v>410.57542768273714</v>
      </c>
      <c r="O52" s="29">
        <f>(D52-J52)/J52</f>
        <v>-0.8168069029754936</v>
      </c>
      <c r="P52" s="29">
        <f>(F52-L52)/L52</f>
        <v>-0.729727688530056</v>
      </c>
      <c r="Q52" s="29">
        <f>(H52-N52)/N52</f>
        <v>-0.7027159123933318</v>
      </c>
    </row>
    <row r="53" spans="1:17" ht="12" customHeight="1">
      <c r="A53" s="33">
        <v>50</v>
      </c>
      <c r="B53" s="34" t="s">
        <v>70</v>
      </c>
      <c r="C53" s="2">
        <v>0</v>
      </c>
      <c r="D53" s="11">
        <f>C53*100/692.315</f>
        <v>0</v>
      </c>
      <c r="E53" s="2">
        <v>0</v>
      </c>
      <c r="F53" s="11">
        <f>E53*100/120.638</f>
        <v>0</v>
      </c>
      <c r="G53" s="2">
        <v>0</v>
      </c>
      <c r="H53" s="19">
        <f>G53*100/97.495</f>
        <v>0</v>
      </c>
      <c r="I53" s="2">
        <v>0</v>
      </c>
      <c r="J53" s="8">
        <f t="shared" si="13"/>
        <v>0</v>
      </c>
      <c r="K53" s="2">
        <v>0</v>
      </c>
      <c r="L53" s="8">
        <f>K53*100/123.058</f>
        <v>0</v>
      </c>
      <c r="M53" s="2">
        <v>0</v>
      </c>
      <c r="N53" s="8">
        <f>M53*100/96.45</f>
        <v>0</v>
      </c>
      <c r="O53" s="22" t="s">
        <v>28</v>
      </c>
      <c r="P53" s="23" t="s">
        <v>28</v>
      </c>
      <c r="Q53" s="23" t="s">
        <v>28</v>
      </c>
    </row>
    <row r="54" spans="1:17" ht="12" customHeight="1">
      <c r="A54" s="33">
        <v>51</v>
      </c>
      <c r="B54" s="34" t="s">
        <v>71</v>
      </c>
      <c r="C54" s="2">
        <v>0</v>
      </c>
      <c r="D54" s="11">
        <f>C54*100/692.315</f>
        <v>0</v>
      </c>
      <c r="E54" s="2">
        <v>0</v>
      </c>
      <c r="F54" s="11">
        <f>E54*100/120.638</f>
        <v>0</v>
      </c>
      <c r="G54" s="2">
        <v>0</v>
      </c>
      <c r="H54" s="19">
        <f>G54*100/97.495</f>
        <v>0</v>
      </c>
      <c r="I54" s="2">
        <v>0</v>
      </c>
      <c r="J54" s="8">
        <f t="shared" si="13"/>
        <v>0</v>
      </c>
      <c r="K54" s="2">
        <v>0</v>
      </c>
      <c r="L54" s="8">
        <f>K54*100/123.058</f>
        <v>0</v>
      </c>
      <c r="M54" s="2">
        <v>0</v>
      </c>
      <c r="N54" s="8">
        <f>M54*100/96.45</f>
        <v>0</v>
      </c>
      <c r="O54" s="22" t="s">
        <v>28</v>
      </c>
      <c r="P54" s="23" t="s">
        <v>28</v>
      </c>
      <c r="Q54" s="23" t="s">
        <v>28</v>
      </c>
    </row>
    <row r="55" spans="1:17" ht="12" customHeight="1">
      <c r="A55" s="33">
        <v>52</v>
      </c>
      <c r="B55" s="35" t="s">
        <v>24</v>
      </c>
      <c r="C55" s="2">
        <v>0</v>
      </c>
      <c r="D55" s="11">
        <f>C55*100/692.315</f>
        <v>0</v>
      </c>
      <c r="E55" s="2">
        <v>0</v>
      </c>
      <c r="F55" s="11">
        <f>E55*100/120.638</f>
        <v>0</v>
      </c>
      <c r="G55" s="2">
        <v>0</v>
      </c>
      <c r="H55" s="19">
        <f>G55*100/97.495</f>
        <v>0</v>
      </c>
      <c r="I55" s="7">
        <v>5</v>
      </c>
      <c r="J55" s="8">
        <f t="shared" si="13"/>
        <v>0.7173158614317912</v>
      </c>
      <c r="K55" s="7">
        <v>5</v>
      </c>
      <c r="L55" s="8">
        <f>K55*100/123.058</f>
        <v>4.0631247054234585</v>
      </c>
      <c r="M55" s="7">
        <v>5</v>
      </c>
      <c r="N55" s="8">
        <f>M55*100/96.45</f>
        <v>5.184033177812338</v>
      </c>
      <c r="O55" s="22" t="s">
        <v>42</v>
      </c>
      <c r="P55" s="22" t="s">
        <v>42</v>
      </c>
      <c r="Q55" s="22" t="s">
        <v>42</v>
      </c>
    </row>
  </sheetData>
  <sheetProtection/>
  <mergeCells count="5">
    <mergeCell ref="B1:Q1"/>
    <mergeCell ref="B2:B3"/>
    <mergeCell ref="I2:N2"/>
    <mergeCell ref="C2:H2"/>
    <mergeCell ref="O2:Q2"/>
  </mergeCells>
  <printOptions/>
  <pageMargins left="0" right="0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Оператор ПК</cp:lastModifiedBy>
  <cp:lastPrinted>2010-10-15T12:07:36Z</cp:lastPrinted>
  <dcterms:created xsi:type="dcterms:W3CDTF">2008-02-19T06:47:57Z</dcterms:created>
  <dcterms:modified xsi:type="dcterms:W3CDTF">2010-10-22T11:40:46Z</dcterms:modified>
  <cp:category/>
  <cp:version/>
  <cp:contentType/>
  <cp:contentStatus/>
</cp:coreProperties>
</file>