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8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<sst xmlns="http://schemas.openxmlformats.org/spreadsheetml/2006/main" count="347" uniqueCount="120">
  <si>
    <t>Брюшной тиф</t>
  </si>
  <si>
    <t>Паратифы А, В, С</t>
  </si>
  <si>
    <t>Бактерионосители брюшного тифа, паратифов</t>
  </si>
  <si>
    <t>Холера</t>
  </si>
  <si>
    <t>Вибриононосители холеры</t>
  </si>
  <si>
    <t>Другие сальмонеллезные инфекции</t>
  </si>
  <si>
    <t xml:space="preserve">    в том числе вызванные: сальмонеллами группы В</t>
  </si>
  <si>
    <t>сальмонеллами группы С</t>
  </si>
  <si>
    <t>сальмонеллами группы Д</t>
  </si>
  <si>
    <t>Бактериальная дизентерия (шигеллез)</t>
  </si>
  <si>
    <t>шигеллами Флекснера</t>
  </si>
  <si>
    <t>Бактерионосители дизентерии</t>
  </si>
  <si>
    <t>кампилобактериями</t>
  </si>
  <si>
    <t>иерсиниями энтероколитика</t>
  </si>
  <si>
    <t>Энтеровирусные инфекции</t>
  </si>
  <si>
    <t>острый гепатит В</t>
  </si>
  <si>
    <t>острый гепатит С</t>
  </si>
  <si>
    <t>хронический гепатит С</t>
  </si>
  <si>
    <t>Носительство возбудителя вирусного гепатита В</t>
  </si>
  <si>
    <t>Острые вялые параличи</t>
  </si>
  <si>
    <t>Дифтерия</t>
  </si>
  <si>
    <t>Бактерионосители токсигенных штаммов дифтерии</t>
  </si>
  <si>
    <t>Коклюш</t>
  </si>
  <si>
    <t>Скарлатина</t>
  </si>
  <si>
    <t>Ветряная оспа</t>
  </si>
  <si>
    <t>Корь</t>
  </si>
  <si>
    <t>Краснуха</t>
  </si>
  <si>
    <t>Паротит эпидемический</t>
  </si>
  <si>
    <t>Столбняк</t>
  </si>
  <si>
    <t>Туляремия</t>
  </si>
  <si>
    <t>Сибирская язва</t>
  </si>
  <si>
    <t>Бруцеллез, впервые выявленный</t>
  </si>
  <si>
    <t>Клещевой весенне-летний энцефалит</t>
  </si>
  <si>
    <t>Клещевой боррелиоз (болезнь Лайма)</t>
  </si>
  <si>
    <t>Псевдотуберкулез</t>
  </si>
  <si>
    <t>Лептоспироз</t>
  </si>
  <si>
    <t>Бешенство</t>
  </si>
  <si>
    <t>Укусы, ослюнения, оцарапывания животными</t>
  </si>
  <si>
    <t>в том числе дикими животными</t>
  </si>
  <si>
    <t>Орнитоз (пситтакоз)</t>
  </si>
  <si>
    <t>Риккетсиозы</t>
  </si>
  <si>
    <t>болезнь Брилля</t>
  </si>
  <si>
    <t>лихорадка Ку</t>
  </si>
  <si>
    <t>сибирский клещевой тиф</t>
  </si>
  <si>
    <t>Педикулез</t>
  </si>
  <si>
    <t>Листериоз</t>
  </si>
  <si>
    <t>Легионеллез</t>
  </si>
  <si>
    <t>Инфекционный мононуклеоз</t>
  </si>
  <si>
    <t>Грипп</t>
  </si>
  <si>
    <t>Гемофильная инфекция</t>
  </si>
  <si>
    <t>Цитомегаловирусная болезнь</t>
  </si>
  <si>
    <t>Врожденная цитомегаловирусная инфекция</t>
  </si>
  <si>
    <t>Пневмоцистоз</t>
  </si>
  <si>
    <t>Малярия впервые выявленная</t>
  </si>
  <si>
    <t>Поствакцинальные осложнения</t>
  </si>
  <si>
    <t>Трихоцефалез</t>
  </si>
  <si>
    <t>всего</t>
  </si>
  <si>
    <t>в т. ч. бактериологически подтвержденная</t>
  </si>
  <si>
    <t>Хронические вирусные гепатиты (впервые установленные) - всего</t>
  </si>
  <si>
    <t>Синдром врожденной краснухи</t>
  </si>
  <si>
    <t>в т.ч.: коклюш, вызванный Bordetella parapertussis</t>
  </si>
  <si>
    <t>на 100 тыс.</t>
  </si>
  <si>
    <t>в том числе туберкулез органов дыхания</t>
  </si>
  <si>
    <t>Сифилис (впервые выявленный) все формы</t>
  </si>
  <si>
    <t>Микроспория</t>
  </si>
  <si>
    <t>Чесотка</t>
  </si>
  <si>
    <t>Трихофития</t>
  </si>
  <si>
    <t>-</t>
  </si>
  <si>
    <t>от 0 до 14 лет</t>
  </si>
  <si>
    <t>от 0 до 17 лет</t>
  </si>
  <si>
    <t>рост, снижение ( % )</t>
  </si>
  <si>
    <t>из них вызванная: шигеллами Зонне</t>
  </si>
  <si>
    <t>в т.ч. вызванная установленными бактериальными возбудителями</t>
  </si>
  <si>
    <t>вызванная вирусами</t>
  </si>
  <si>
    <t>из них: ротавирусами</t>
  </si>
  <si>
    <t xml:space="preserve">   вирусом Норволк</t>
  </si>
  <si>
    <t>Острые вирусные гепатиты – всего</t>
  </si>
  <si>
    <t>из них: острый гепатит А</t>
  </si>
  <si>
    <t>из нее: генерализованные формы</t>
  </si>
  <si>
    <t xml:space="preserve">     из них:лихорадка Западного Нила</t>
  </si>
  <si>
    <t xml:space="preserve">   Крымская геииорогическая лихорадка</t>
  </si>
  <si>
    <t>Туберкулез (впервые выявленный) активные формы</t>
  </si>
  <si>
    <t>из них бациллярные формы</t>
  </si>
  <si>
    <t>Гонококковая инфекция</t>
  </si>
  <si>
    <t>Паразитоносительство малярии</t>
  </si>
  <si>
    <t>+ 1 сл.</t>
  </si>
  <si>
    <t>- 2 сл.</t>
  </si>
  <si>
    <t>=</t>
  </si>
  <si>
    <t>- 1 сл.</t>
  </si>
  <si>
    <t>из них: кишечными палочками(эшерихиями)</t>
  </si>
  <si>
    <t>+ 5 сл.</t>
  </si>
  <si>
    <t>+ 3 сл.</t>
  </si>
  <si>
    <t>- 5 сл.</t>
  </si>
  <si>
    <t>- 4 сл.</t>
  </si>
  <si>
    <t>+ 2 сл.</t>
  </si>
  <si>
    <t>- 3 сл.</t>
  </si>
  <si>
    <t>- 45 сл.</t>
  </si>
  <si>
    <t>-5 сл.</t>
  </si>
  <si>
    <t>+3 сл.</t>
  </si>
  <si>
    <t>-12 сл.</t>
  </si>
  <si>
    <t>-1 сл.</t>
  </si>
  <si>
    <t>№№ пп</t>
  </si>
  <si>
    <t>наименование заболеваний</t>
  </si>
  <si>
    <t>Острые инфекции верхних дыхательных путей                                  множественной или неуточненной локализации</t>
  </si>
  <si>
    <t>+2 сл.</t>
  </si>
  <si>
    <r>
      <rPr>
        <sz val="10"/>
        <color indexed="8"/>
        <rFont val="Times New Roman"/>
        <family val="1"/>
      </rPr>
      <t>Сведения об инфекционных и паразитарных заболеваниях в Костромской области за</t>
    </r>
    <r>
      <rPr>
        <b/>
        <sz val="10"/>
        <color indexed="8"/>
        <rFont val="Times New Roman"/>
        <family val="1"/>
      </rPr>
      <t xml:space="preserve"> январь - декабрь  </t>
    </r>
    <r>
      <rPr>
        <sz val="10"/>
        <color indexed="8"/>
        <rFont val="Times New Roman"/>
        <family val="1"/>
      </rPr>
      <t xml:space="preserve">2010-09гг. </t>
    </r>
  </si>
  <si>
    <t>-2 сл.</t>
  </si>
  <si>
    <t>+ 6 сл.</t>
  </si>
  <si>
    <t>ОКИ, вызванные устан возбудителями</t>
  </si>
  <si>
    <t xml:space="preserve">ОКИ, вызван. неуст. возбудителями </t>
  </si>
  <si>
    <t>из него ассоц с вакциной</t>
  </si>
  <si>
    <t>из них: энтеров менингит</t>
  </si>
  <si>
    <t>из них: хронич гепатит В</t>
  </si>
  <si>
    <t>Менингококковая инфекц</t>
  </si>
  <si>
    <t>Геморрагич лихорадки</t>
  </si>
  <si>
    <t>из них с почеч синдр</t>
  </si>
  <si>
    <t>из них: эпид сыпной тиф</t>
  </si>
  <si>
    <t xml:space="preserve">Болезнь, вызванная ВИЧ </t>
  </si>
  <si>
    <t>Бессимптомный инфекц статус, вызванный ВИЧ</t>
  </si>
  <si>
    <t>Остр паралит полиомиелит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</si>
</sst>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 readingOrder="1"/>
    </xf>
    <xf numFmtId="0" fontId="47" fillId="0" borderId="11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 readingOrder="1"/>
    </xf>
    <xf numFmtId="1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left" vertical="top" wrapText="1" indent="1"/>
    </xf>
    <xf numFmtId="0" fontId="47" fillId="33" borderId="13" xfId="0" applyFont="1" applyFill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" fontId="47" fillId="0" borderId="10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5" xfId="55" applyNumberFormat="1" applyFont="1" applyFill="1" applyBorder="1" applyAlignment="1">
      <alignment horizontal="center" vertical="center"/>
    </xf>
    <xf numFmtId="49" fontId="47" fillId="33" borderId="15" xfId="0" applyNumberFormat="1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165" fontId="2" fillId="33" borderId="15" xfId="55" applyNumberFormat="1" applyFont="1" applyFill="1" applyBorder="1" applyAlignment="1">
      <alignment horizontal="center" vertical="center"/>
    </xf>
    <xf numFmtId="165" fontId="3" fillId="33" borderId="15" xfId="55" applyNumberFormat="1" applyFont="1" applyFill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5" fontId="4" fillId="33" borderId="15" xfId="55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164" fontId="3" fillId="33" borderId="12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 readingOrder="1"/>
    </xf>
    <xf numFmtId="0" fontId="47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left" vertical="top" wrapText="1" indent="2"/>
    </xf>
    <xf numFmtId="0" fontId="47" fillId="33" borderId="11" xfId="0" applyFont="1" applyFill="1" applyBorder="1" applyAlignment="1">
      <alignment wrapText="1"/>
    </xf>
    <xf numFmtId="0" fontId="47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horizontal="left" vertical="top" wrapText="1" indent="1"/>
    </xf>
    <xf numFmtId="0" fontId="47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top" wrapText="1" indent="2"/>
    </xf>
    <xf numFmtId="0" fontId="47" fillId="33" borderId="1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textRotation="90"/>
    </xf>
    <xf numFmtId="2" fontId="3" fillId="33" borderId="10" xfId="0" applyNumberFormat="1" applyFont="1" applyFill="1" applyBorder="1" applyAlignment="1">
      <alignment horizontal="center" vertical="center" textRotation="90"/>
    </xf>
    <xf numFmtId="2" fontId="4" fillId="0" borderId="10" xfId="0" applyNumberFormat="1" applyFont="1" applyBorder="1" applyAlignment="1">
      <alignment horizontal="center" vertical="center" textRotation="90"/>
    </xf>
    <xf numFmtId="2" fontId="4" fillId="0" borderId="11" xfId="0" applyNumberFormat="1" applyFont="1" applyBorder="1" applyAlignment="1">
      <alignment horizontal="center" vertical="center" textRotation="90"/>
    </xf>
    <xf numFmtId="2" fontId="4" fillId="33" borderId="10" xfId="0" applyNumberFormat="1" applyFont="1" applyFill="1" applyBorder="1" applyAlignment="1">
      <alignment horizontal="center" vertical="center" textRotation="90"/>
    </xf>
    <xf numFmtId="2" fontId="4" fillId="33" borderId="12" xfId="0" applyNumberFormat="1" applyFont="1" applyFill="1" applyBorder="1" applyAlignment="1">
      <alignment horizontal="center" vertical="center" textRotation="90"/>
    </xf>
    <xf numFmtId="49" fontId="47" fillId="33" borderId="17" xfId="0" applyNumberFormat="1" applyFont="1" applyFill="1" applyBorder="1" applyAlignment="1">
      <alignment horizontal="center" vertical="center" wrapText="1"/>
    </xf>
    <xf numFmtId="49" fontId="47" fillId="33" borderId="18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top" wrapText="1"/>
    </xf>
    <xf numFmtId="0" fontId="51" fillId="0" borderId="19" xfId="0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46" fillId="0" borderId="2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0"/>
  <sheetViews>
    <sheetView tabSelected="1" zoomScale="130" zoomScaleNormal="130" zoomScalePageLayoutView="0" workbookViewId="0" topLeftCell="A70">
      <selection activeCell="A1" sqref="A1:Q1"/>
    </sheetView>
  </sheetViews>
  <sheetFormatPr defaultColWidth="9.140625" defaultRowHeight="15"/>
  <cols>
    <col min="1" max="1" width="2.28125" style="62" customWidth="1"/>
    <col min="2" max="2" width="21.28125" style="61" customWidth="1"/>
    <col min="3" max="3" width="4.7109375" style="1" customWidth="1"/>
    <col min="4" max="4" width="6.140625" style="1" customWidth="1"/>
    <col min="5" max="5" width="5.00390625" style="1" customWidth="1"/>
    <col min="6" max="6" width="5.421875" style="1" customWidth="1"/>
    <col min="7" max="8" width="5.00390625" style="1" customWidth="1"/>
    <col min="9" max="9" width="4.7109375" style="1" customWidth="1"/>
    <col min="10" max="10" width="5.57421875" style="1" customWidth="1"/>
    <col min="11" max="11" width="4.57421875" style="1" customWidth="1"/>
    <col min="12" max="12" width="5.00390625" style="1" customWidth="1"/>
    <col min="13" max="13" width="4.7109375" style="1" customWidth="1"/>
    <col min="14" max="14" width="5.00390625" style="0" customWidth="1"/>
    <col min="15" max="15" width="5.140625" style="0" customWidth="1"/>
    <col min="16" max="16" width="5.421875" style="0" customWidth="1"/>
    <col min="17" max="17" width="5.28125" style="0" customWidth="1"/>
    <col min="18" max="18" width="1.421875" style="0" customWidth="1"/>
    <col min="19" max="19" width="10.8515625" style="0" customWidth="1"/>
  </cols>
  <sheetData>
    <row r="1" spans="1:17" ht="24" customHeight="1">
      <c r="A1" s="90" t="s">
        <v>105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10.5" customHeight="1">
      <c r="A2" s="83" t="s">
        <v>101</v>
      </c>
      <c r="B2" s="85" t="s">
        <v>102</v>
      </c>
      <c r="C2" s="72">
        <v>2010</v>
      </c>
      <c r="D2" s="73"/>
      <c r="E2" s="73"/>
      <c r="F2" s="73"/>
      <c r="G2" s="74"/>
      <c r="H2" s="74"/>
      <c r="I2" s="79">
        <v>2009</v>
      </c>
      <c r="J2" s="80"/>
      <c r="K2" s="80"/>
      <c r="L2" s="80"/>
      <c r="M2" s="81"/>
      <c r="N2" s="82"/>
      <c r="O2" s="87" t="s">
        <v>70</v>
      </c>
      <c r="P2" s="88"/>
      <c r="Q2" s="89"/>
    </row>
    <row r="3" spans="1:19" ht="35.25" customHeight="1">
      <c r="A3" s="84"/>
      <c r="B3" s="86"/>
      <c r="C3" s="2" t="s">
        <v>56</v>
      </c>
      <c r="D3" s="3" t="s">
        <v>61</v>
      </c>
      <c r="E3" s="3" t="s">
        <v>69</v>
      </c>
      <c r="F3" s="3" t="s">
        <v>61</v>
      </c>
      <c r="G3" s="4" t="s">
        <v>68</v>
      </c>
      <c r="H3" s="5" t="s">
        <v>61</v>
      </c>
      <c r="I3" s="2" t="s">
        <v>56</v>
      </c>
      <c r="J3" s="3" t="s">
        <v>61</v>
      </c>
      <c r="K3" s="3" t="s">
        <v>69</v>
      </c>
      <c r="L3" s="3" t="s">
        <v>61</v>
      </c>
      <c r="M3" s="4" t="s">
        <v>68</v>
      </c>
      <c r="N3" s="44" t="s">
        <v>61</v>
      </c>
      <c r="O3" s="43" t="s">
        <v>56</v>
      </c>
      <c r="P3" s="3" t="s">
        <v>69</v>
      </c>
      <c r="Q3" s="4" t="s">
        <v>68</v>
      </c>
      <c r="S3" s="6"/>
    </row>
    <row r="4" spans="1:17" ht="12" customHeight="1">
      <c r="A4" s="40">
        <v>1</v>
      </c>
      <c r="B4" s="53" t="s">
        <v>0</v>
      </c>
      <c r="C4" s="2"/>
      <c r="D4" s="16">
        <f aca="true" t="shared" si="0" ref="D4:D44">C4*100/692.315</f>
        <v>0</v>
      </c>
      <c r="E4" s="2"/>
      <c r="F4" s="16">
        <f aca="true" t="shared" si="1" ref="F4:F44">E4*100/120.638</f>
        <v>0</v>
      </c>
      <c r="G4" s="17"/>
      <c r="H4" s="30">
        <f aca="true" t="shared" si="2" ref="H4:H44">G4*100/97.495</f>
        <v>0</v>
      </c>
      <c r="I4" s="8">
        <v>1</v>
      </c>
      <c r="J4" s="9">
        <f>I4*100/697.043</f>
        <v>0.14346317228635824</v>
      </c>
      <c r="K4" s="8"/>
      <c r="L4" s="9">
        <f>K4*100/96.45</f>
        <v>0</v>
      </c>
      <c r="M4" s="7"/>
      <c r="N4" s="10">
        <f aca="true" t="shared" si="3" ref="N4:N44">M4*100/96.45</f>
        <v>0</v>
      </c>
      <c r="O4" s="35" t="s">
        <v>88</v>
      </c>
      <c r="P4" s="36" t="s">
        <v>67</v>
      </c>
      <c r="Q4" s="36" t="s">
        <v>67</v>
      </c>
    </row>
    <row r="5" spans="1:17" ht="15" hidden="1">
      <c r="A5" s="40"/>
      <c r="B5" s="53" t="s">
        <v>1</v>
      </c>
      <c r="C5" s="2"/>
      <c r="D5" s="16">
        <f t="shared" si="0"/>
        <v>0</v>
      </c>
      <c r="E5" s="2"/>
      <c r="F5" s="16">
        <f t="shared" si="1"/>
        <v>0</v>
      </c>
      <c r="G5" s="17"/>
      <c r="H5" s="30">
        <f t="shared" si="2"/>
        <v>0</v>
      </c>
      <c r="I5" s="8"/>
      <c r="J5" s="9">
        <f aca="true" t="shared" si="4" ref="J5:J68">I5*100/697.043</f>
        <v>0</v>
      </c>
      <c r="K5" s="8"/>
      <c r="L5" s="9">
        <f aca="true" t="shared" si="5" ref="L5:L68">K5*100/123.058</f>
        <v>0</v>
      </c>
      <c r="M5" s="7"/>
      <c r="N5" s="10">
        <f t="shared" si="3"/>
        <v>0</v>
      </c>
      <c r="O5" s="35" t="s">
        <v>67</v>
      </c>
      <c r="P5" s="36" t="s">
        <v>67</v>
      </c>
      <c r="Q5" s="36" t="s">
        <v>67</v>
      </c>
    </row>
    <row r="6" spans="1:17" ht="36" hidden="1">
      <c r="A6" s="40"/>
      <c r="B6" s="53" t="s">
        <v>2</v>
      </c>
      <c r="C6" s="2"/>
      <c r="D6" s="16">
        <f t="shared" si="0"/>
        <v>0</v>
      </c>
      <c r="E6" s="2"/>
      <c r="F6" s="16">
        <f t="shared" si="1"/>
        <v>0</v>
      </c>
      <c r="G6" s="2"/>
      <c r="H6" s="30">
        <f t="shared" si="2"/>
        <v>0</v>
      </c>
      <c r="I6" s="8">
        <v>1</v>
      </c>
      <c r="J6" s="9">
        <f t="shared" si="4"/>
        <v>0.14346317228635824</v>
      </c>
      <c r="K6" s="8"/>
      <c r="L6" s="9">
        <f t="shared" si="5"/>
        <v>0</v>
      </c>
      <c r="M6" s="8"/>
      <c r="N6" s="10">
        <f t="shared" si="3"/>
        <v>0</v>
      </c>
      <c r="O6" s="35" t="s">
        <v>88</v>
      </c>
      <c r="P6" s="36" t="s">
        <v>67</v>
      </c>
      <c r="Q6" s="36" t="s">
        <v>67</v>
      </c>
    </row>
    <row r="7" spans="1:17" ht="15" hidden="1">
      <c r="A7" s="40"/>
      <c r="B7" s="53" t="s">
        <v>3</v>
      </c>
      <c r="C7" s="2"/>
      <c r="D7" s="16">
        <f t="shared" si="0"/>
        <v>0</v>
      </c>
      <c r="E7" s="2"/>
      <c r="F7" s="16">
        <f t="shared" si="1"/>
        <v>0</v>
      </c>
      <c r="G7" s="2"/>
      <c r="H7" s="30">
        <f t="shared" si="2"/>
        <v>0</v>
      </c>
      <c r="I7" s="8"/>
      <c r="J7" s="9">
        <f t="shared" si="4"/>
        <v>0</v>
      </c>
      <c r="K7" s="8"/>
      <c r="L7" s="9">
        <f t="shared" si="5"/>
        <v>0</v>
      </c>
      <c r="M7" s="8"/>
      <c r="N7" s="10">
        <f t="shared" si="3"/>
        <v>0</v>
      </c>
      <c r="O7" s="35" t="s">
        <v>67</v>
      </c>
      <c r="P7" s="36" t="s">
        <v>67</v>
      </c>
      <c r="Q7" s="36" t="s">
        <v>67</v>
      </c>
    </row>
    <row r="8" spans="1:17" ht="15" hidden="1">
      <c r="A8" s="40"/>
      <c r="B8" s="53" t="s">
        <v>4</v>
      </c>
      <c r="C8" s="18"/>
      <c r="D8" s="16">
        <f t="shared" si="0"/>
        <v>0</v>
      </c>
      <c r="E8" s="2"/>
      <c r="F8" s="16">
        <f t="shared" si="1"/>
        <v>0</v>
      </c>
      <c r="G8" s="2"/>
      <c r="H8" s="30">
        <f t="shared" si="2"/>
        <v>0</v>
      </c>
      <c r="I8" s="8"/>
      <c r="J8" s="9">
        <f t="shared" si="4"/>
        <v>0</v>
      </c>
      <c r="K8" s="8"/>
      <c r="L8" s="9">
        <f t="shared" si="5"/>
        <v>0</v>
      </c>
      <c r="M8" s="8"/>
      <c r="N8" s="10">
        <f t="shared" si="3"/>
        <v>0</v>
      </c>
      <c r="O8" s="35" t="s">
        <v>67</v>
      </c>
      <c r="P8" s="36" t="s">
        <v>67</v>
      </c>
      <c r="Q8" s="36" t="s">
        <v>67</v>
      </c>
    </row>
    <row r="9" spans="1:17" ht="12" customHeight="1">
      <c r="A9" s="40">
        <v>2</v>
      </c>
      <c r="B9" s="53" t="s">
        <v>5</v>
      </c>
      <c r="C9" s="19">
        <v>103</v>
      </c>
      <c r="D9" s="20">
        <f t="shared" si="0"/>
        <v>14.87762073622556</v>
      </c>
      <c r="E9" s="2">
        <v>41</v>
      </c>
      <c r="F9" s="16">
        <f t="shared" si="1"/>
        <v>33.98597456854391</v>
      </c>
      <c r="G9" s="2">
        <v>35</v>
      </c>
      <c r="H9" s="30">
        <f t="shared" si="2"/>
        <v>35.899276885994155</v>
      </c>
      <c r="I9" s="8">
        <v>100</v>
      </c>
      <c r="J9" s="9">
        <f t="shared" si="4"/>
        <v>14.346317228635822</v>
      </c>
      <c r="K9" s="8">
        <v>38</v>
      </c>
      <c r="L9" s="9">
        <f t="shared" si="5"/>
        <v>30.879747761218287</v>
      </c>
      <c r="M9" s="8">
        <v>35</v>
      </c>
      <c r="N9" s="10">
        <f t="shared" si="3"/>
        <v>36.28823224468636</v>
      </c>
      <c r="O9" s="41">
        <f>(D9-J9)/J9</f>
        <v>0.03703413908408741</v>
      </c>
      <c r="P9" s="41">
        <f>(F9-L9)/L9</f>
        <v>0.10059106801470434</v>
      </c>
      <c r="Q9" s="45">
        <f>(H9-N9)/N9</f>
        <v>-0.01071849838453241</v>
      </c>
    </row>
    <row r="10" spans="1:17" ht="24" hidden="1">
      <c r="A10" s="40"/>
      <c r="B10" s="11" t="s">
        <v>6</v>
      </c>
      <c r="C10" s="19">
        <v>1</v>
      </c>
      <c r="D10" s="20">
        <f t="shared" si="0"/>
        <v>0.1444429197691802</v>
      </c>
      <c r="E10" s="2"/>
      <c r="F10" s="16">
        <f t="shared" si="1"/>
        <v>0</v>
      </c>
      <c r="G10" s="2"/>
      <c r="H10" s="30">
        <f t="shared" si="2"/>
        <v>0</v>
      </c>
      <c r="I10" s="8">
        <v>4</v>
      </c>
      <c r="J10" s="9">
        <f t="shared" si="4"/>
        <v>0.573852689145433</v>
      </c>
      <c r="K10" s="8"/>
      <c r="L10" s="9">
        <f t="shared" si="5"/>
        <v>0</v>
      </c>
      <c r="M10" s="8"/>
      <c r="N10" s="10">
        <f t="shared" si="3"/>
        <v>0</v>
      </c>
      <c r="O10" s="35" t="s">
        <v>95</v>
      </c>
      <c r="P10" s="36" t="s">
        <v>67</v>
      </c>
      <c r="Q10" s="36" t="s">
        <v>67</v>
      </c>
    </row>
    <row r="11" spans="1:17" ht="15" hidden="1">
      <c r="A11" s="40"/>
      <c r="B11" s="11" t="s">
        <v>7</v>
      </c>
      <c r="C11" s="19"/>
      <c r="D11" s="20">
        <f t="shared" si="0"/>
        <v>0</v>
      </c>
      <c r="E11" s="2"/>
      <c r="F11" s="16">
        <f t="shared" si="1"/>
        <v>0</v>
      </c>
      <c r="G11" s="2"/>
      <c r="H11" s="30">
        <f t="shared" si="2"/>
        <v>0</v>
      </c>
      <c r="I11" s="8">
        <v>3</v>
      </c>
      <c r="J11" s="9">
        <f t="shared" si="4"/>
        <v>0.4303895168590747</v>
      </c>
      <c r="K11" s="8">
        <v>3</v>
      </c>
      <c r="L11" s="9">
        <f t="shared" si="5"/>
        <v>2.437874823254075</v>
      </c>
      <c r="M11" s="8">
        <v>3</v>
      </c>
      <c r="N11" s="10">
        <f t="shared" si="3"/>
        <v>3.1104199066874028</v>
      </c>
      <c r="O11" s="35" t="s">
        <v>95</v>
      </c>
      <c r="P11" s="36" t="s">
        <v>95</v>
      </c>
      <c r="Q11" s="36" t="s">
        <v>95</v>
      </c>
    </row>
    <row r="12" spans="1:17" ht="15" hidden="1">
      <c r="A12" s="40"/>
      <c r="B12" s="11" t="s">
        <v>8</v>
      </c>
      <c r="C12" s="19">
        <v>99</v>
      </c>
      <c r="D12" s="20">
        <f t="shared" si="0"/>
        <v>14.29984905714884</v>
      </c>
      <c r="E12" s="2">
        <v>40</v>
      </c>
      <c r="F12" s="16">
        <f t="shared" si="1"/>
        <v>33.157048359555034</v>
      </c>
      <c r="G12" s="2">
        <v>35</v>
      </c>
      <c r="H12" s="30">
        <f t="shared" si="2"/>
        <v>35.899276885994155</v>
      </c>
      <c r="I12" s="8">
        <v>90</v>
      </c>
      <c r="J12" s="9">
        <f t="shared" si="4"/>
        <v>12.91168550577224</v>
      </c>
      <c r="K12" s="8">
        <v>35</v>
      </c>
      <c r="L12" s="9">
        <f t="shared" si="5"/>
        <v>28.44187293796421</v>
      </c>
      <c r="M12" s="15">
        <v>32</v>
      </c>
      <c r="N12" s="10">
        <f t="shared" si="3"/>
        <v>33.177812337998965</v>
      </c>
      <c r="O12" s="42">
        <f>(D12-J12)/J12</f>
        <v>0.10751218737135548</v>
      </c>
      <c r="P12" s="42">
        <f>(F12-L12)/L12</f>
        <v>0.1657828734371782</v>
      </c>
      <c r="Q12" s="42">
        <f>(H12-N12)/N12</f>
        <v>0.08202664239191751</v>
      </c>
    </row>
    <row r="13" spans="1:21" ht="12" customHeight="1">
      <c r="A13" s="40">
        <v>3</v>
      </c>
      <c r="B13" s="53" t="s">
        <v>9</v>
      </c>
      <c r="C13" s="19">
        <v>45</v>
      </c>
      <c r="D13" s="20">
        <f t="shared" si="0"/>
        <v>6.499931389613109</v>
      </c>
      <c r="E13" s="2">
        <v>14</v>
      </c>
      <c r="F13" s="16">
        <f t="shared" si="1"/>
        <v>11.604966925844261</v>
      </c>
      <c r="G13" s="2">
        <v>10</v>
      </c>
      <c r="H13" s="30">
        <f t="shared" si="2"/>
        <v>10.256936253141186</v>
      </c>
      <c r="I13" s="8">
        <v>71</v>
      </c>
      <c r="J13" s="9">
        <f t="shared" si="4"/>
        <v>10.185885232331435</v>
      </c>
      <c r="K13" s="8">
        <v>23</v>
      </c>
      <c r="L13" s="9">
        <f t="shared" si="5"/>
        <v>18.69037364494791</v>
      </c>
      <c r="M13" s="8">
        <v>20</v>
      </c>
      <c r="N13" s="10">
        <f t="shared" si="3"/>
        <v>20.73613271124935</v>
      </c>
      <c r="O13" s="45">
        <f>(D13-J13)/J13</f>
        <v>-0.3618687780830859</v>
      </c>
      <c r="P13" s="45">
        <f>(F13-L13)/L13</f>
        <v>-0.3790939043649813</v>
      </c>
      <c r="Q13" s="45">
        <f>(H13-N13)/N13</f>
        <v>-0.5053592491922663</v>
      </c>
      <c r="T13" s="26"/>
      <c r="U13" s="26"/>
    </row>
    <row r="14" spans="1:24" ht="24" hidden="1">
      <c r="A14" s="40"/>
      <c r="B14" s="11" t="s">
        <v>57</v>
      </c>
      <c r="C14" s="19">
        <v>41</v>
      </c>
      <c r="D14" s="20">
        <f t="shared" si="0"/>
        <v>5.922159710536389</v>
      </c>
      <c r="E14" s="2">
        <v>13</v>
      </c>
      <c r="F14" s="16">
        <f t="shared" si="1"/>
        <v>10.776040716855386</v>
      </c>
      <c r="G14" s="2">
        <v>10</v>
      </c>
      <c r="H14" s="30">
        <f t="shared" si="2"/>
        <v>10.256936253141186</v>
      </c>
      <c r="I14" s="8">
        <v>62</v>
      </c>
      <c r="J14" s="9">
        <f t="shared" si="4"/>
        <v>8.89471668175421</v>
      </c>
      <c r="K14" s="8">
        <v>20</v>
      </c>
      <c r="L14" s="9">
        <f t="shared" si="5"/>
        <v>16.252498821693834</v>
      </c>
      <c r="M14" s="8">
        <v>17</v>
      </c>
      <c r="N14" s="10">
        <f t="shared" si="3"/>
        <v>17.62571280456195</v>
      </c>
      <c r="O14" s="45">
        <f>(D14-J14)/J14</f>
        <v>-0.33419355304654574</v>
      </c>
      <c r="P14" s="45">
        <f>(F14-L14)/L14</f>
        <v>-0.3369609907326049</v>
      </c>
      <c r="Q14" s="45">
        <f>(H14-N14)/N14</f>
        <v>-0.418069704932078</v>
      </c>
      <c r="T14" s="27"/>
      <c r="V14" s="27"/>
      <c r="X14" s="27"/>
    </row>
    <row r="15" spans="1:17" ht="24" hidden="1">
      <c r="A15" s="40"/>
      <c r="B15" s="54" t="s">
        <v>71</v>
      </c>
      <c r="C15" s="19">
        <v>9</v>
      </c>
      <c r="D15" s="20">
        <f t="shared" si="0"/>
        <v>1.299986277922622</v>
      </c>
      <c r="E15" s="2">
        <v>5</v>
      </c>
      <c r="F15" s="16">
        <f t="shared" si="1"/>
        <v>4.144631044944379</v>
      </c>
      <c r="G15" s="2">
        <v>3</v>
      </c>
      <c r="H15" s="30">
        <f t="shared" si="2"/>
        <v>3.077080875942356</v>
      </c>
      <c r="I15" s="8">
        <v>45</v>
      </c>
      <c r="J15" s="9">
        <f t="shared" si="4"/>
        <v>6.45584275288612</v>
      </c>
      <c r="K15" s="8">
        <v>17</v>
      </c>
      <c r="L15" s="9">
        <f t="shared" si="5"/>
        <v>13.814623998439759</v>
      </c>
      <c r="M15" s="8">
        <v>15</v>
      </c>
      <c r="N15" s="10">
        <f t="shared" si="3"/>
        <v>15.552099533437014</v>
      </c>
      <c r="O15" s="45">
        <f>(D15-J15)/J15</f>
        <v>-0.7986341477506625</v>
      </c>
      <c r="P15" s="37" t="s">
        <v>99</v>
      </c>
      <c r="Q15" s="37" t="s">
        <v>99</v>
      </c>
    </row>
    <row r="16" spans="1:17" ht="15" hidden="1">
      <c r="A16" s="40"/>
      <c r="B16" s="54" t="s">
        <v>10</v>
      </c>
      <c r="C16" s="19">
        <v>32</v>
      </c>
      <c r="D16" s="20">
        <f t="shared" si="0"/>
        <v>4.622173432613766</v>
      </c>
      <c r="E16" s="2">
        <v>8</v>
      </c>
      <c r="F16" s="16">
        <f t="shared" si="1"/>
        <v>6.6314096719110065</v>
      </c>
      <c r="G16" s="2">
        <v>7</v>
      </c>
      <c r="H16" s="30">
        <f t="shared" si="2"/>
        <v>7.17985537719883</v>
      </c>
      <c r="I16" s="8">
        <v>17</v>
      </c>
      <c r="J16" s="9">
        <f t="shared" si="4"/>
        <v>2.43887392886809</v>
      </c>
      <c r="K16" s="8">
        <v>3</v>
      </c>
      <c r="L16" s="9">
        <f t="shared" si="5"/>
        <v>2.437874823254075</v>
      </c>
      <c r="M16" s="8">
        <v>2</v>
      </c>
      <c r="N16" s="10">
        <f t="shared" si="3"/>
        <v>2.0736132711249353</v>
      </c>
      <c r="O16" s="41">
        <f>(D16-J16)/J16</f>
        <v>0.8952080211702337</v>
      </c>
      <c r="P16" s="37" t="s">
        <v>90</v>
      </c>
      <c r="Q16" s="37" t="s">
        <v>90</v>
      </c>
    </row>
    <row r="17" spans="1:17" ht="14.25" customHeight="1" hidden="1">
      <c r="A17" s="40"/>
      <c r="B17" s="53" t="s">
        <v>11</v>
      </c>
      <c r="C17" s="19">
        <v>1</v>
      </c>
      <c r="D17" s="20">
        <f t="shared" si="0"/>
        <v>0.1444429197691802</v>
      </c>
      <c r="E17" s="2">
        <v>1</v>
      </c>
      <c r="F17" s="16">
        <f t="shared" si="1"/>
        <v>0.8289262089888758</v>
      </c>
      <c r="G17" s="2">
        <v>1</v>
      </c>
      <c r="H17" s="30">
        <f t="shared" si="2"/>
        <v>1.0256936253141187</v>
      </c>
      <c r="I17" s="8">
        <v>2</v>
      </c>
      <c r="J17" s="9">
        <f t="shared" si="4"/>
        <v>0.2869263445727165</v>
      </c>
      <c r="K17" s="8">
        <v>2</v>
      </c>
      <c r="L17" s="9">
        <f t="shared" si="5"/>
        <v>1.6252498821693835</v>
      </c>
      <c r="M17" s="8">
        <v>2</v>
      </c>
      <c r="N17" s="10">
        <f t="shared" si="3"/>
        <v>2.0736132711249353</v>
      </c>
      <c r="O17" s="35" t="s">
        <v>88</v>
      </c>
      <c r="P17" s="35" t="s">
        <v>88</v>
      </c>
      <c r="Q17" s="35" t="s">
        <v>88</v>
      </c>
    </row>
    <row r="18" spans="1:17" ht="23.25" customHeight="1">
      <c r="A18" s="40">
        <v>4</v>
      </c>
      <c r="B18" s="53" t="s">
        <v>108</v>
      </c>
      <c r="C18" s="19">
        <v>745</v>
      </c>
      <c r="D18" s="20">
        <f t="shared" si="0"/>
        <v>107.60997522803925</v>
      </c>
      <c r="E18" s="2">
        <v>386</v>
      </c>
      <c r="F18" s="28">
        <f t="shared" si="1"/>
        <v>319.96551666970606</v>
      </c>
      <c r="G18" s="2">
        <v>366</v>
      </c>
      <c r="H18" s="31">
        <f t="shared" si="2"/>
        <v>375.4038668649674</v>
      </c>
      <c r="I18" s="8">
        <v>746</v>
      </c>
      <c r="J18" s="9">
        <f t="shared" si="4"/>
        <v>107.02352652562324</v>
      </c>
      <c r="K18" s="8">
        <v>455</v>
      </c>
      <c r="L18" s="46">
        <f t="shared" si="5"/>
        <v>369.74434819353473</v>
      </c>
      <c r="M18" s="8">
        <v>427</v>
      </c>
      <c r="N18" s="29">
        <f t="shared" si="3"/>
        <v>442.7164333851737</v>
      </c>
      <c r="O18" s="41">
        <f>(D18-J18)/J18</f>
        <v>0.00547962416726757</v>
      </c>
      <c r="P18" s="45">
        <f>(F18-L18)/L18</f>
        <v>-0.13463040548701777</v>
      </c>
      <c r="Q18" s="45">
        <f>(H18-N18)/N18</f>
        <v>-0.15204442718674221</v>
      </c>
    </row>
    <row r="19" spans="1:17" ht="27" customHeight="1" hidden="1">
      <c r="A19" s="40"/>
      <c r="B19" s="11" t="s">
        <v>72</v>
      </c>
      <c r="C19" s="19">
        <v>293</v>
      </c>
      <c r="D19" s="20">
        <f t="shared" si="0"/>
        <v>42.3217754923698</v>
      </c>
      <c r="E19" s="2">
        <v>145</v>
      </c>
      <c r="F19" s="28">
        <f t="shared" si="1"/>
        <v>120.19430030338698</v>
      </c>
      <c r="G19" s="2">
        <v>132</v>
      </c>
      <c r="H19" s="31">
        <f t="shared" si="2"/>
        <v>135.39155854146367</v>
      </c>
      <c r="I19" s="8">
        <v>254</v>
      </c>
      <c r="J19" s="9">
        <f t="shared" si="4"/>
        <v>36.43964576073499</v>
      </c>
      <c r="K19" s="8">
        <v>167</v>
      </c>
      <c r="L19" s="46">
        <f t="shared" si="5"/>
        <v>135.70836516114352</v>
      </c>
      <c r="M19" s="8">
        <v>149</v>
      </c>
      <c r="N19" s="29">
        <f t="shared" si="3"/>
        <v>154.48418869880766</v>
      </c>
      <c r="O19" s="41">
        <f>(D19-J19)/J19</f>
        <v>0.16142115569007576</v>
      </c>
      <c r="P19" s="45">
        <f>(F19-L19)/L19</f>
        <v>-0.11431914929735354</v>
      </c>
      <c r="Q19" s="45">
        <f>(H19-N19)/N19</f>
        <v>-0.12358954219300859</v>
      </c>
    </row>
    <row r="20" spans="1:17" ht="24.75" customHeight="1" hidden="1">
      <c r="A20" s="40"/>
      <c r="B20" s="11" t="s">
        <v>89</v>
      </c>
      <c r="C20" s="21">
        <v>147</v>
      </c>
      <c r="D20" s="16">
        <f t="shared" si="0"/>
        <v>21.23310920606949</v>
      </c>
      <c r="E20" s="2">
        <v>101</v>
      </c>
      <c r="F20" s="16">
        <f t="shared" si="1"/>
        <v>83.72154710787645</v>
      </c>
      <c r="G20" s="2">
        <v>93</v>
      </c>
      <c r="H20" s="30">
        <f t="shared" si="2"/>
        <v>95.38950715421304</v>
      </c>
      <c r="I20" s="8">
        <v>105</v>
      </c>
      <c r="J20" s="9">
        <f t="shared" si="4"/>
        <v>15.063633090067613</v>
      </c>
      <c r="K20" s="8">
        <v>81</v>
      </c>
      <c r="L20" s="9">
        <f t="shared" si="5"/>
        <v>65.82262022786003</v>
      </c>
      <c r="M20" s="8">
        <v>71</v>
      </c>
      <c r="N20" s="10">
        <f t="shared" si="3"/>
        <v>73.6132711249352</v>
      </c>
      <c r="O20" s="41">
        <f>(D20-J20)/J20</f>
        <v>0.40956096574536155</v>
      </c>
      <c r="P20" s="41">
        <f>(F20-L20)/L20</f>
        <v>0.2719266844445754</v>
      </c>
      <c r="Q20" s="41">
        <f>(H20-N20)/N20</f>
        <v>0.29581943169349967</v>
      </c>
    </row>
    <row r="21" spans="1:17" ht="15" hidden="1">
      <c r="A21" s="40"/>
      <c r="B21" s="11" t="s">
        <v>12</v>
      </c>
      <c r="C21" s="2"/>
      <c r="D21" s="16">
        <f t="shared" si="0"/>
        <v>0</v>
      </c>
      <c r="E21" s="2"/>
      <c r="F21" s="16">
        <f t="shared" si="1"/>
        <v>0</v>
      </c>
      <c r="G21" s="2"/>
      <c r="H21" s="30">
        <f t="shared" si="2"/>
        <v>0</v>
      </c>
      <c r="I21" s="8">
        <v>4</v>
      </c>
      <c r="J21" s="9">
        <f t="shared" si="4"/>
        <v>0.573852689145433</v>
      </c>
      <c r="K21" s="8">
        <v>2</v>
      </c>
      <c r="L21" s="9">
        <f t="shared" si="5"/>
        <v>1.6252498821693835</v>
      </c>
      <c r="M21" s="8">
        <v>2</v>
      </c>
      <c r="N21" s="10">
        <f t="shared" si="3"/>
        <v>2.0736132711249353</v>
      </c>
      <c r="O21" s="35" t="s">
        <v>93</v>
      </c>
      <c r="P21" s="36" t="s">
        <v>86</v>
      </c>
      <c r="Q21" s="36" t="s">
        <v>86</v>
      </c>
    </row>
    <row r="22" spans="1:17" ht="14.25" customHeight="1" hidden="1">
      <c r="A22" s="40"/>
      <c r="B22" s="11" t="s">
        <v>13</v>
      </c>
      <c r="C22" s="2">
        <v>9</v>
      </c>
      <c r="D22" s="16">
        <f t="shared" si="0"/>
        <v>1.299986277922622</v>
      </c>
      <c r="E22" s="2">
        <v>1</v>
      </c>
      <c r="F22" s="16">
        <f t="shared" si="1"/>
        <v>0.8289262089888758</v>
      </c>
      <c r="G22" s="2">
        <v>1</v>
      </c>
      <c r="H22" s="30">
        <f t="shared" si="2"/>
        <v>1.0256936253141187</v>
      </c>
      <c r="I22" s="8">
        <v>8</v>
      </c>
      <c r="J22" s="9">
        <f t="shared" si="4"/>
        <v>1.147705378290866</v>
      </c>
      <c r="K22" s="8">
        <v>2</v>
      </c>
      <c r="L22" s="9">
        <f t="shared" si="5"/>
        <v>1.6252498821693835</v>
      </c>
      <c r="M22" s="8">
        <v>1</v>
      </c>
      <c r="N22" s="10">
        <f t="shared" si="3"/>
        <v>1.0368066355624677</v>
      </c>
      <c r="O22" s="35" t="s">
        <v>85</v>
      </c>
      <c r="P22" s="35" t="s">
        <v>88</v>
      </c>
      <c r="Q22" s="36" t="s">
        <v>87</v>
      </c>
    </row>
    <row r="23" spans="1:17" ht="15" hidden="1">
      <c r="A23" s="40"/>
      <c r="B23" s="12" t="s">
        <v>73</v>
      </c>
      <c r="C23" s="2">
        <v>452</v>
      </c>
      <c r="D23" s="16">
        <f t="shared" si="0"/>
        <v>65.28819973566945</v>
      </c>
      <c r="E23" s="2">
        <v>241</v>
      </c>
      <c r="F23" s="28">
        <f t="shared" si="1"/>
        <v>199.77121636631907</v>
      </c>
      <c r="G23" s="2">
        <v>234</v>
      </c>
      <c r="H23" s="31">
        <f t="shared" si="2"/>
        <v>240.01230832350376</v>
      </c>
      <c r="I23" s="15">
        <v>492</v>
      </c>
      <c r="J23" s="9">
        <f t="shared" si="4"/>
        <v>70.58388076488825</v>
      </c>
      <c r="K23" s="8">
        <v>288</v>
      </c>
      <c r="L23" s="46">
        <f t="shared" si="5"/>
        <v>234.03598303239121</v>
      </c>
      <c r="M23" s="8">
        <v>278</v>
      </c>
      <c r="N23" s="29">
        <f t="shared" si="3"/>
        <v>288.23224468636596</v>
      </c>
      <c r="O23" s="45">
        <f>(D23-J23)/J23</f>
        <v>-0.07502677625304388</v>
      </c>
      <c r="P23" s="45">
        <f>(F23-L23)/L23</f>
        <v>-0.14640811306921897</v>
      </c>
      <c r="Q23" s="45">
        <f>(H23-N23)/N23</f>
        <v>-0.16729542669777192</v>
      </c>
    </row>
    <row r="24" spans="1:17" ht="13.5" customHeight="1" hidden="1">
      <c r="A24" s="40"/>
      <c r="B24" s="11" t="s">
        <v>74</v>
      </c>
      <c r="C24" s="2">
        <v>452</v>
      </c>
      <c r="D24" s="16">
        <f t="shared" si="0"/>
        <v>65.28819973566945</v>
      </c>
      <c r="E24" s="2">
        <v>241</v>
      </c>
      <c r="F24" s="28">
        <f t="shared" si="1"/>
        <v>199.77121636631907</v>
      </c>
      <c r="G24" s="2">
        <v>234</v>
      </c>
      <c r="H24" s="31">
        <f t="shared" si="2"/>
        <v>240.01230832350376</v>
      </c>
      <c r="I24" s="8">
        <v>446</v>
      </c>
      <c r="J24" s="9">
        <f t="shared" si="4"/>
        <v>63.98457483971577</v>
      </c>
      <c r="K24" s="8">
        <v>286</v>
      </c>
      <c r="L24" s="46">
        <f t="shared" si="5"/>
        <v>232.41073315022183</v>
      </c>
      <c r="M24" s="8">
        <v>278</v>
      </c>
      <c r="N24" s="29">
        <f t="shared" si="3"/>
        <v>288.23224468636596</v>
      </c>
      <c r="O24" s="42">
        <f>(D24-J24)/J24</f>
        <v>0.020374049514579426</v>
      </c>
      <c r="P24" s="45">
        <f>(F24-L24)/L24</f>
        <v>-0.140438939034738</v>
      </c>
      <c r="Q24" s="45">
        <f>(H24-N24)/N24</f>
        <v>-0.16729542669777192</v>
      </c>
    </row>
    <row r="25" spans="1:17" ht="13.5" customHeight="1" hidden="1">
      <c r="A25" s="40"/>
      <c r="B25" s="12" t="s">
        <v>75</v>
      </c>
      <c r="C25" s="2"/>
      <c r="D25" s="16">
        <f t="shared" si="0"/>
        <v>0</v>
      </c>
      <c r="E25" s="2"/>
      <c r="F25" s="16">
        <f t="shared" si="1"/>
        <v>0</v>
      </c>
      <c r="G25" s="2"/>
      <c r="H25" s="30">
        <f t="shared" si="2"/>
        <v>0</v>
      </c>
      <c r="I25" s="8">
        <v>45</v>
      </c>
      <c r="J25" s="9">
        <f t="shared" si="4"/>
        <v>6.45584275288612</v>
      </c>
      <c r="K25" s="8">
        <v>2</v>
      </c>
      <c r="L25" s="9">
        <f t="shared" si="5"/>
        <v>1.6252498821693835</v>
      </c>
      <c r="M25" s="8"/>
      <c r="N25" s="10">
        <f t="shared" si="3"/>
        <v>0</v>
      </c>
      <c r="O25" s="35" t="s">
        <v>96</v>
      </c>
      <c r="P25" s="36" t="s">
        <v>86</v>
      </c>
      <c r="Q25" s="36" t="s">
        <v>67</v>
      </c>
    </row>
    <row r="26" spans="1:17" ht="23.25" customHeight="1">
      <c r="A26" s="40">
        <v>5</v>
      </c>
      <c r="B26" s="53" t="s">
        <v>109</v>
      </c>
      <c r="C26" s="2">
        <v>2728</v>
      </c>
      <c r="D26" s="28">
        <f t="shared" si="0"/>
        <v>394.0402851303236</v>
      </c>
      <c r="E26" s="2">
        <v>1695</v>
      </c>
      <c r="F26" s="24">
        <f t="shared" si="1"/>
        <v>1405.0299242361443</v>
      </c>
      <c r="G26" s="2">
        <v>1620</v>
      </c>
      <c r="H26" s="32">
        <f t="shared" si="2"/>
        <v>1661.6236730088722</v>
      </c>
      <c r="I26" s="8">
        <v>1757</v>
      </c>
      <c r="J26" s="46">
        <f t="shared" si="4"/>
        <v>252.0647937071314</v>
      </c>
      <c r="K26" s="8">
        <v>1107</v>
      </c>
      <c r="L26" s="46">
        <f t="shared" si="5"/>
        <v>899.5758097807537</v>
      </c>
      <c r="M26" s="8">
        <v>1059</v>
      </c>
      <c r="N26" s="51">
        <f t="shared" si="3"/>
        <v>1097.9782270606531</v>
      </c>
      <c r="O26" s="41">
        <f>(D26-J26)/J26</f>
        <v>0.5632499855896196</v>
      </c>
      <c r="P26" s="41">
        <f>(F26-L26)/L26</f>
        <v>0.5618805096355145</v>
      </c>
      <c r="Q26" s="41">
        <f>(H26-N26)/N26</f>
        <v>0.5133484727262109</v>
      </c>
    </row>
    <row r="27" spans="1:17" ht="15">
      <c r="A27" s="40">
        <v>6</v>
      </c>
      <c r="B27" s="53" t="s">
        <v>119</v>
      </c>
      <c r="C27" s="2"/>
      <c r="D27" s="16">
        <f t="shared" si="0"/>
        <v>0</v>
      </c>
      <c r="E27" s="2"/>
      <c r="F27" s="16">
        <f t="shared" si="1"/>
        <v>0</v>
      </c>
      <c r="G27" s="2"/>
      <c r="H27" s="30">
        <f t="shared" si="2"/>
        <v>0</v>
      </c>
      <c r="I27" s="8"/>
      <c r="J27" s="9">
        <f t="shared" si="4"/>
        <v>0</v>
      </c>
      <c r="K27" s="8"/>
      <c r="L27" s="9">
        <f t="shared" si="5"/>
        <v>0</v>
      </c>
      <c r="M27" s="8"/>
      <c r="N27" s="10">
        <f t="shared" si="3"/>
        <v>0</v>
      </c>
      <c r="O27" s="35" t="s">
        <v>67</v>
      </c>
      <c r="P27" s="36" t="s">
        <v>67</v>
      </c>
      <c r="Q27" s="36" t="s">
        <v>67</v>
      </c>
    </row>
    <row r="28" spans="1:17" ht="15">
      <c r="A28" s="40">
        <v>7</v>
      </c>
      <c r="B28" s="11" t="s">
        <v>110</v>
      </c>
      <c r="C28" s="2"/>
      <c r="D28" s="16">
        <f t="shared" si="0"/>
        <v>0</v>
      </c>
      <c r="E28" s="2"/>
      <c r="F28" s="16">
        <f t="shared" si="1"/>
        <v>0</v>
      </c>
      <c r="G28" s="2"/>
      <c r="H28" s="30">
        <f t="shared" si="2"/>
        <v>0</v>
      </c>
      <c r="I28" s="8"/>
      <c r="J28" s="9">
        <f t="shared" si="4"/>
        <v>0</v>
      </c>
      <c r="K28" s="8"/>
      <c r="L28" s="9">
        <f t="shared" si="5"/>
        <v>0</v>
      </c>
      <c r="M28" s="8"/>
      <c r="N28" s="10">
        <f t="shared" si="3"/>
        <v>0</v>
      </c>
      <c r="O28" s="35" t="s">
        <v>67</v>
      </c>
      <c r="P28" s="36" t="s">
        <v>67</v>
      </c>
      <c r="Q28" s="36" t="s">
        <v>67</v>
      </c>
    </row>
    <row r="29" spans="1:17" ht="12" customHeight="1">
      <c r="A29" s="40">
        <v>8</v>
      </c>
      <c r="B29" s="55" t="s">
        <v>19</v>
      </c>
      <c r="C29" s="2"/>
      <c r="D29" s="16">
        <f t="shared" si="0"/>
        <v>0</v>
      </c>
      <c r="E29" s="2"/>
      <c r="F29" s="16">
        <f t="shared" si="1"/>
        <v>0</v>
      </c>
      <c r="G29" s="2"/>
      <c r="H29" s="30">
        <f t="shared" si="2"/>
        <v>0</v>
      </c>
      <c r="I29" s="8"/>
      <c r="J29" s="9">
        <f t="shared" si="4"/>
        <v>0</v>
      </c>
      <c r="K29" s="8"/>
      <c r="L29" s="9">
        <f t="shared" si="5"/>
        <v>0</v>
      </c>
      <c r="M29" s="8"/>
      <c r="N29" s="10">
        <f t="shared" si="3"/>
        <v>0</v>
      </c>
      <c r="O29" s="35" t="s">
        <v>67</v>
      </c>
      <c r="P29" s="36" t="s">
        <v>67</v>
      </c>
      <c r="Q29" s="36" t="s">
        <v>67</v>
      </c>
    </row>
    <row r="30" spans="1:17" ht="12" customHeight="1">
      <c r="A30" s="40">
        <v>9</v>
      </c>
      <c r="B30" s="55" t="s">
        <v>14</v>
      </c>
      <c r="C30" s="2">
        <v>1</v>
      </c>
      <c r="D30" s="16">
        <f t="shared" si="0"/>
        <v>0.1444429197691802</v>
      </c>
      <c r="E30" s="2">
        <v>1</v>
      </c>
      <c r="F30" s="16">
        <f t="shared" si="1"/>
        <v>0.8289262089888758</v>
      </c>
      <c r="G30" s="2">
        <v>1</v>
      </c>
      <c r="H30" s="30">
        <f t="shared" si="2"/>
        <v>1.0256936253141187</v>
      </c>
      <c r="I30" s="8">
        <v>2</v>
      </c>
      <c r="J30" s="9">
        <f t="shared" si="4"/>
        <v>0.2869263445727165</v>
      </c>
      <c r="K30" s="8">
        <v>2</v>
      </c>
      <c r="L30" s="9">
        <f t="shared" si="5"/>
        <v>1.6252498821693835</v>
      </c>
      <c r="M30" s="8">
        <v>2</v>
      </c>
      <c r="N30" s="10">
        <f t="shared" si="3"/>
        <v>2.0736132711249353</v>
      </c>
      <c r="O30" s="35" t="s">
        <v>88</v>
      </c>
      <c r="P30" s="35" t="s">
        <v>88</v>
      </c>
      <c r="Q30" s="35" t="s">
        <v>88</v>
      </c>
    </row>
    <row r="31" spans="1:17" ht="12" customHeight="1">
      <c r="A31" s="40">
        <v>10</v>
      </c>
      <c r="B31" s="11" t="s">
        <v>111</v>
      </c>
      <c r="C31" s="2"/>
      <c r="D31" s="16">
        <f t="shared" si="0"/>
        <v>0</v>
      </c>
      <c r="E31" s="2"/>
      <c r="F31" s="16">
        <f t="shared" si="1"/>
        <v>0</v>
      </c>
      <c r="G31" s="2"/>
      <c r="H31" s="30">
        <f t="shared" si="2"/>
        <v>0</v>
      </c>
      <c r="I31" s="8">
        <v>2</v>
      </c>
      <c r="J31" s="9">
        <f t="shared" si="4"/>
        <v>0.2869263445727165</v>
      </c>
      <c r="K31" s="8">
        <v>2</v>
      </c>
      <c r="L31" s="9">
        <f t="shared" si="5"/>
        <v>1.6252498821693835</v>
      </c>
      <c r="M31" s="8">
        <v>2</v>
      </c>
      <c r="N31" s="10">
        <f t="shared" si="3"/>
        <v>2.0736132711249353</v>
      </c>
      <c r="O31" s="35" t="s">
        <v>86</v>
      </c>
      <c r="P31" s="35" t="s">
        <v>86</v>
      </c>
      <c r="Q31" s="35" t="s">
        <v>86</v>
      </c>
    </row>
    <row r="32" spans="1:17" ht="12" customHeight="1">
      <c r="A32" s="40">
        <v>11</v>
      </c>
      <c r="B32" s="55" t="s">
        <v>76</v>
      </c>
      <c r="C32" s="22">
        <v>52</v>
      </c>
      <c r="D32" s="23">
        <f t="shared" si="0"/>
        <v>7.51103182799737</v>
      </c>
      <c r="E32" s="22">
        <v>4</v>
      </c>
      <c r="F32" s="16">
        <f t="shared" si="1"/>
        <v>3.3157048359555032</v>
      </c>
      <c r="G32" s="2">
        <v>2</v>
      </c>
      <c r="H32" s="30">
        <f t="shared" si="2"/>
        <v>2.0513872506282373</v>
      </c>
      <c r="I32" s="15">
        <v>57</v>
      </c>
      <c r="J32" s="9">
        <f t="shared" si="4"/>
        <v>8.177400820322418</v>
      </c>
      <c r="K32" s="8">
        <v>4</v>
      </c>
      <c r="L32" s="9">
        <f t="shared" si="5"/>
        <v>3.250499764338767</v>
      </c>
      <c r="M32" s="8">
        <v>2</v>
      </c>
      <c r="N32" s="10">
        <f t="shared" si="3"/>
        <v>2.0736132711249353</v>
      </c>
      <c r="O32" s="45">
        <f aca="true" t="shared" si="6" ref="O32:O38">(D32-J32)/J32</f>
        <v>-0.08148909500302257</v>
      </c>
      <c r="P32" s="37" t="s">
        <v>87</v>
      </c>
      <c r="Q32" s="37" t="s">
        <v>87</v>
      </c>
    </row>
    <row r="33" spans="1:17" ht="12" customHeight="1">
      <c r="A33" s="40">
        <v>12</v>
      </c>
      <c r="B33" s="11" t="s">
        <v>77</v>
      </c>
      <c r="C33" s="22">
        <v>13</v>
      </c>
      <c r="D33" s="23">
        <f t="shared" si="0"/>
        <v>1.8777579569993426</v>
      </c>
      <c r="E33" s="22">
        <v>1</v>
      </c>
      <c r="F33" s="16">
        <f t="shared" si="1"/>
        <v>0.8289262089888758</v>
      </c>
      <c r="G33" s="2">
        <v>1</v>
      </c>
      <c r="H33" s="30">
        <f t="shared" si="2"/>
        <v>1.0256936253141187</v>
      </c>
      <c r="I33" s="15">
        <v>17</v>
      </c>
      <c r="J33" s="9">
        <f t="shared" si="4"/>
        <v>2.43887392886809</v>
      </c>
      <c r="K33" s="8">
        <v>3</v>
      </c>
      <c r="L33" s="9">
        <f t="shared" si="5"/>
        <v>2.437874823254075</v>
      </c>
      <c r="M33" s="8">
        <v>2</v>
      </c>
      <c r="N33" s="10">
        <f t="shared" si="3"/>
        <v>2.0736132711249353</v>
      </c>
      <c r="O33" s="45">
        <f t="shared" si="6"/>
        <v>-0.23007174139959255</v>
      </c>
      <c r="P33" s="36" t="s">
        <v>86</v>
      </c>
      <c r="Q33" s="36" t="s">
        <v>88</v>
      </c>
    </row>
    <row r="34" spans="1:17" ht="12" customHeight="1">
      <c r="A34" s="40">
        <v>13</v>
      </c>
      <c r="B34" s="11" t="s">
        <v>15</v>
      </c>
      <c r="C34" s="22">
        <v>13</v>
      </c>
      <c r="D34" s="23">
        <f t="shared" si="0"/>
        <v>1.8777579569993426</v>
      </c>
      <c r="E34" s="22"/>
      <c r="F34" s="16">
        <f t="shared" si="1"/>
        <v>0</v>
      </c>
      <c r="G34" s="2"/>
      <c r="H34" s="30">
        <f t="shared" si="2"/>
        <v>0</v>
      </c>
      <c r="I34" s="15">
        <v>14</v>
      </c>
      <c r="J34" s="9">
        <f t="shared" si="4"/>
        <v>2.008484412009015</v>
      </c>
      <c r="K34" s="8"/>
      <c r="L34" s="9">
        <f t="shared" si="5"/>
        <v>0</v>
      </c>
      <c r="M34" s="8"/>
      <c r="N34" s="10">
        <f t="shared" si="3"/>
        <v>0</v>
      </c>
      <c r="O34" s="45">
        <f t="shared" si="6"/>
        <v>-0.06508711455664797</v>
      </c>
      <c r="P34" s="37" t="s">
        <v>67</v>
      </c>
      <c r="Q34" s="37" t="s">
        <v>67</v>
      </c>
    </row>
    <row r="35" spans="1:17" ht="12" customHeight="1">
      <c r="A35" s="40">
        <v>14</v>
      </c>
      <c r="B35" s="11" t="s">
        <v>16</v>
      </c>
      <c r="C35" s="22">
        <v>25</v>
      </c>
      <c r="D35" s="23">
        <f t="shared" si="0"/>
        <v>3.611072994229505</v>
      </c>
      <c r="E35" s="22">
        <v>3</v>
      </c>
      <c r="F35" s="16">
        <f t="shared" si="1"/>
        <v>2.486778626966627</v>
      </c>
      <c r="G35" s="2">
        <v>1</v>
      </c>
      <c r="H35" s="30">
        <f t="shared" si="2"/>
        <v>1.0256936253141187</v>
      </c>
      <c r="I35" s="15">
        <v>24</v>
      </c>
      <c r="J35" s="9">
        <f t="shared" si="4"/>
        <v>3.4431161348725974</v>
      </c>
      <c r="K35" s="8">
        <v>1</v>
      </c>
      <c r="L35" s="9">
        <f t="shared" si="5"/>
        <v>0.8126249410846917</v>
      </c>
      <c r="M35" s="8"/>
      <c r="N35" s="10">
        <f t="shared" si="3"/>
        <v>0</v>
      </c>
      <c r="O35" s="45">
        <f t="shared" si="6"/>
        <v>0.04878048046529874</v>
      </c>
      <c r="P35" s="36" t="s">
        <v>94</v>
      </c>
      <c r="Q35" s="36" t="s">
        <v>85</v>
      </c>
    </row>
    <row r="36" spans="1:17" ht="12" customHeight="1">
      <c r="A36" s="40">
        <v>15</v>
      </c>
      <c r="B36" s="53" t="s">
        <v>58</v>
      </c>
      <c r="C36" s="22">
        <v>165</v>
      </c>
      <c r="D36" s="23">
        <f t="shared" si="0"/>
        <v>23.833081761914734</v>
      </c>
      <c r="E36" s="22"/>
      <c r="F36" s="16">
        <f t="shared" si="1"/>
        <v>0</v>
      </c>
      <c r="G36" s="2"/>
      <c r="H36" s="30">
        <f t="shared" si="2"/>
        <v>0</v>
      </c>
      <c r="I36" s="15">
        <v>165</v>
      </c>
      <c r="J36" s="9">
        <f t="shared" si="4"/>
        <v>23.671423427249106</v>
      </c>
      <c r="K36" s="8"/>
      <c r="L36" s="9">
        <f t="shared" si="5"/>
        <v>0</v>
      </c>
      <c r="M36" s="8"/>
      <c r="N36" s="10">
        <f t="shared" si="3"/>
        <v>0</v>
      </c>
      <c r="O36" s="41">
        <f t="shared" si="6"/>
        <v>0.006829261246686858</v>
      </c>
      <c r="P36" s="37" t="s">
        <v>67</v>
      </c>
      <c r="Q36" s="37" t="s">
        <v>67</v>
      </c>
    </row>
    <row r="37" spans="1:17" ht="12" customHeight="1">
      <c r="A37" s="40">
        <v>16</v>
      </c>
      <c r="B37" s="11" t="s">
        <v>112</v>
      </c>
      <c r="C37" s="22">
        <v>37</v>
      </c>
      <c r="D37" s="23">
        <f t="shared" si="0"/>
        <v>5.344388031459667</v>
      </c>
      <c r="E37" s="22"/>
      <c r="F37" s="16">
        <f t="shared" si="1"/>
        <v>0</v>
      </c>
      <c r="G37" s="2"/>
      <c r="H37" s="30">
        <f t="shared" si="2"/>
        <v>0</v>
      </c>
      <c r="I37" s="15">
        <v>35</v>
      </c>
      <c r="J37" s="9">
        <f t="shared" si="4"/>
        <v>5.021211030022538</v>
      </c>
      <c r="K37" s="8"/>
      <c r="L37" s="9">
        <f t="shared" si="5"/>
        <v>0</v>
      </c>
      <c r="M37" s="8"/>
      <c r="N37" s="10">
        <f t="shared" si="3"/>
        <v>0</v>
      </c>
      <c r="O37" s="41">
        <f t="shared" si="6"/>
        <v>0.06436236188935447</v>
      </c>
      <c r="P37" s="37" t="s">
        <v>67</v>
      </c>
      <c r="Q37" s="37" t="s">
        <v>67</v>
      </c>
    </row>
    <row r="38" spans="1:17" ht="12" customHeight="1">
      <c r="A38" s="40">
        <v>17</v>
      </c>
      <c r="B38" s="11" t="s">
        <v>17</v>
      </c>
      <c r="C38" s="2">
        <v>128</v>
      </c>
      <c r="D38" s="16">
        <f t="shared" si="0"/>
        <v>18.488693730455065</v>
      </c>
      <c r="E38" s="2"/>
      <c r="F38" s="16">
        <f t="shared" si="1"/>
        <v>0</v>
      </c>
      <c r="G38" s="2"/>
      <c r="H38" s="30">
        <f t="shared" si="2"/>
        <v>0</v>
      </c>
      <c r="I38" s="8">
        <v>130</v>
      </c>
      <c r="J38" s="9">
        <f t="shared" si="4"/>
        <v>18.65021239722657</v>
      </c>
      <c r="K38" s="8"/>
      <c r="L38" s="9">
        <f t="shared" si="5"/>
        <v>0</v>
      </c>
      <c r="M38" s="8"/>
      <c r="N38" s="10">
        <f t="shared" si="3"/>
        <v>0</v>
      </c>
      <c r="O38" s="42">
        <f t="shared" si="6"/>
        <v>-0.008660419695570092</v>
      </c>
      <c r="P38" s="37" t="s">
        <v>67</v>
      </c>
      <c r="Q38" s="37" t="s">
        <v>67</v>
      </c>
    </row>
    <row r="39" spans="1:17" ht="24">
      <c r="A39" s="40">
        <v>18</v>
      </c>
      <c r="B39" s="53" t="s">
        <v>18</v>
      </c>
      <c r="C39" s="2">
        <v>13</v>
      </c>
      <c r="D39" s="16">
        <f t="shared" si="0"/>
        <v>1.8777579569993426</v>
      </c>
      <c r="E39" s="2"/>
      <c r="F39" s="16">
        <f t="shared" si="1"/>
        <v>0</v>
      </c>
      <c r="G39" s="2"/>
      <c r="H39" s="30">
        <f t="shared" si="2"/>
        <v>0</v>
      </c>
      <c r="I39" s="8">
        <v>14</v>
      </c>
      <c r="J39" s="9">
        <f t="shared" si="4"/>
        <v>2.008484412009015</v>
      </c>
      <c r="K39" s="8"/>
      <c r="L39" s="9">
        <f t="shared" si="5"/>
        <v>0</v>
      </c>
      <c r="M39" s="8"/>
      <c r="N39" s="10">
        <f t="shared" si="3"/>
        <v>0</v>
      </c>
      <c r="O39" s="36" t="s">
        <v>88</v>
      </c>
      <c r="P39" s="37" t="s">
        <v>67</v>
      </c>
      <c r="Q39" s="37" t="s">
        <v>67</v>
      </c>
    </row>
    <row r="40" spans="1:17" ht="12" customHeight="1">
      <c r="A40" s="40">
        <v>19</v>
      </c>
      <c r="B40" s="53" t="s">
        <v>20</v>
      </c>
      <c r="C40" s="2"/>
      <c r="D40" s="16">
        <f t="shared" si="0"/>
        <v>0</v>
      </c>
      <c r="E40" s="2"/>
      <c r="F40" s="16">
        <f t="shared" si="1"/>
        <v>0</v>
      </c>
      <c r="G40" s="2"/>
      <c r="H40" s="30">
        <f t="shared" si="2"/>
        <v>0</v>
      </c>
      <c r="I40" s="8"/>
      <c r="J40" s="9">
        <f t="shared" si="4"/>
        <v>0</v>
      </c>
      <c r="K40" s="8"/>
      <c r="L40" s="9">
        <f t="shared" si="5"/>
        <v>0</v>
      </c>
      <c r="M40" s="8"/>
      <c r="N40" s="10">
        <f t="shared" si="3"/>
        <v>0</v>
      </c>
      <c r="O40" s="35" t="s">
        <v>67</v>
      </c>
      <c r="P40" s="36" t="s">
        <v>67</v>
      </c>
      <c r="Q40" s="36" t="s">
        <v>67</v>
      </c>
    </row>
    <row r="41" spans="1:17" ht="24.75" customHeight="1" hidden="1">
      <c r="A41" s="40"/>
      <c r="B41" s="55" t="s">
        <v>21</v>
      </c>
      <c r="C41" s="2"/>
      <c r="D41" s="16">
        <f t="shared" si="0"/>
        <v>0</v>
      </c>
      <c r="E41" s="2"/>
      <c r="F41" s="16">
        <f t="shared" si="1"/>
        <v>0</v>
      </c>
      <c r="G41" s="2"/>
      <c r="H41" s="30">
        <f t="shared" si="2"/>
        <v>0</v>
      </c>
      <c r="I41" s="8"/>
      <c r="J41" s="9">
        <f t="shared" si="4"/>
        <v>0</v>
      </c>
      <c r="K41" s="8"/>
      <c r="L41" s="9">
        <f t="shared" si="5"/>
        <v>0</v>
      </c>
      <c r="M41" s="8"/>
      <c r="N41" s="10">
        <f t="shared" si="3"/>
        <v>0</v>
      </c>
      <c r="O41" s="35" t="s">
        <v>67</v>
      </c>
      <c r="P41" s="36" t="s">
        <v>67</v>
      </c>
      <c r="Q41" s="36" t="s">
        <v>67</v>
      </c>
    </row>
    <row r="42" spans="1:17" ht="12" customHeight="1">
      <c r="A42" s="40">
        <v>20</v>
      </c>
      <c r="B42" s="53" t="s">
        <v>22</v>
      </c>
      <c r="C42" s="22">
        <v>15</v>
      </c>
      <c r="D42" s="23">
        <f t="shared" si="0"/>
        <v>2.166643796537703</v>
      </c>
      <c r="E42" s="22">
        <v>14</v>
      </c>
      <c r="F42" s="23">
        <f t="shared" si="1"/>
        <v>11.604966925844261</v>
      </c>
      <c r="G42" s="22">
        <v>14</v>
      </c>
      <c r="H42" s="30">
        <f t="shared" si="2"/>
        <v>14.35971075439766</v>
      </c>
      <c r="I42" s="8">
        <v>25</v>
      </c>
      <c r="J42" s="9">
        <f t="shared" si="4"/>
        <v>3.5865793071589556</v>
      </c>
      <c r="K42" s="8">
        <v>25</v>
      </c>
      <c r="L42" s="9">
        <f t="shared" si="5"/>
        <v>20.315623527117292</v>
      </c>
      <c r="M42" s="8">
        <v>23</v>
      </c>
      <c r="N42" s="10">
        <f t="shared" si="3"/>
        <v>23.846552617936755</v>
      </c>
      <c r="O42" s="45">
        <f>(D42-J42)/J42</f>
        <v>-0.3959024432519879</v>
      </c>
      <c r="P42" s="45">
        <f>(F42-L42)/L42</f>
        <v>-0.4287663920157827</v>
      </c>
      <c r="Q42" s="45">
        <f>(H42-N42)/N42</f>
        <v>-0.3978286511905851</v>
      </c>
    </row>
    <row r="43" spans="1:17" ht="25.5" customHeight="1" hidden="1">
      <c r="A43" s="40"/>
      <c r="B43" s="11" t="s">
        <v>60</v>
      </c>
      <c r="C43" s="2"/>
      <c r="D43" s="16">
        <f t="shared" si="0"/>
        <v>0</v>
      </c>
      <c r="E43" s="2"/>
      <c r="F43" s="16">
        <f t="shared" si="1"/>
        <v>0</v>
      </c>
      <c r="G43" s="2"/>
      <c r="H43" s="30">
        <f t="shared" si="2"/>
        <v>0</v>
      </c>
      <c r="I43" s="8"/>
      <c r="J43" s="9">
        <f t="shared" si="4"/>
        <v>0</v>
      </c>
      <c r="K43" s="8"/>
      <c r="L43" s="9">
        <f t="shared" si="5"/>
        <v>0</v>
      </c>
      <c r="M43" s="8"/>
      <c r="N43" s="10">
        <f t="shared" si="3"/>
        <v>0</v>
      </c>
      <c r="O43" s="35" t="s">
        <v>67</v>
      </c>
      <c r="P43" s="36" t="s">
        <v>67</v>
      </c>
      <c r="Q43" s="36" t="s">
        <v>67</v>
      </c>
    </row>
    <row r="44" spans="1:17" ht="15" hidden="1">
      <c r="A44" s="40"/>
      <c r="B44" s="53" t="s">
        <v>23</v>
      </c>
      <c r="C44" s="2">
        <v>505</v>
      </c>
      <c r="D44" s="16">
        <f t="shared" si="0"/>
        <v>72.943674483436</v>
      </c>
      <c r="E44" s="2">
        <v>500</v>
      </c>
      <c r="F44" s="28">
        <f t="shared" si="1"/>
        <v>414.4631044944379</v>
      </c>
      <c r="G44" s="2">
        <v>496</v>
      </c>
      <c r="H44" s="31">
        <f t="shared" si="2"/>
        <v>508.74403815580285</v>
      </c>
      <c r="I44" s="8">
        <v>418</v>
      </c>
      <c r="J44" s="9">
        <f t="shared" si="4"/>
        <v>59.96760601569774</v>
      </c>
      <c r="K44" s="8">
        <v>414</v>
      </c>
      <c r="L44" s="46">
        <f t="shared" si="5"/>
        <v>336.4267256090624</v>
      </c>
      <c r="M44" s="8">
        <v>411</v>
      </c>
      <c r="N44" s="29">
        <f t="shared" si="3"/>
        <v>426.12752721617414</v>
      </c>
      <c r="O44" s="41">
        <f>(D44-J44)/J44</f>
        <v>0.21638463380281528</v>
      </c>
      <c r="P44" s="41">
        <f>(F44-L44)/L44</f>
        <v>0.23195653895837062</v>
      </c>
      <c r="Q44" s="41">
        <f>(H44-N44)/N44</f>
        <v>0.19387743260650098</v>
      </c>
    </row>
    <row r="45" spans="1:17" ht="12.75" customHeight="1" hidden="1">
      <c r="A45" s="40"/>
      <c r="B45" s="71"/>
      <c r="C45" s="72">
        <v>2010</v>
      </c>
      <c r="D45" s="73"/>
      <c r="E45" s="73"/>
      <c r="F45" s="73"/>
      <c r="G45" s="74"/>
      <c r="H45" s="74"/>
      <c r="I45" s="75">
        <v>2009</v>
      </c>
      <c r="J45" s="76"/>
      <c r="K45" s="76"/>
      <c r="L45" s="76"/>
      <c r="M45" s="77"/>
      <c r="N45" s="78"/>
      <c r="O45" s="69" t="s">
        <v>70</v>
      </c>
      <c r="P45" s="69"/>
      <c r="Q45" s="70"/>
    </row>
    <row r="46" spans="1:23" ht="35.25" customHeight="1" hidden="1">
      <c r="A46" s="40"/>
      <c r="B46" s="71"/>
      <c r="C46" s="2" t="s">
        <v>56</v>
      </c>
      <c r="D46" s="3" t="s">
        <v>61</v>
      </c>
      <c r="E46" s="3" t="s">
        <v>69</v>
      </c>
      <c r="F46" s="3" t="s">
        <v>61</v>
      </c>
      <c r="G46" s="3" t="s">
        <v>68</v>
      </c>
      <c r="H46" s="5" t="s">
        <v>61</v>
      </c>
      <c r="I46" s="8" t="s">
        <v>56</v>
      </c>
      <c r="J46" s="13" t="s">
        <v>61</v>
      </c>
      <c r="K46" s="13" t="s">
        <v>69</v>
      </c>
      <c r="L46" s="13" t="s">
        <v>61</v>
      </c>
      <c r="M46" s="52" t="s">
        <v>68</v>
      </c>
      <c r="N46" s="14" t="s">
        <v>61</v>
      </c>
      <c r="O46" s="38" t="s">
        <v>56</v>
      </c>
      <c r="P46" s="39" t="s">
        <v>69</v>
      </c>
      <c r="Q46" s="39" t="s">
        <v>68</v>
      </c>
      <c r="S46" s="27"/>
      <c r="U46" s="27"/>
      <c r="W46" s="27"/>
    </row>
    <row r="47" spans="1:17" ht="15" hidden="1">
      <c r="A47" s="40"/>
      <c r="B47" s="56" t="s">
        <v>24</v>
      </c>
      <c r="C47" s="2">
        <v>4855</v>
      </c>
      <c r="D47" s="28">
        <f aca="true" t="shared" si="7" ref="D47:D87">C47*100/692.315</f>
        <v>701.2703754793699</v>
      </c>
      <c r="E47" s="2">
        <v>4636</v>
      </c>
      <c r="F47" s="24">
        <f aca="true" t="shared" si="8" ref="F47:F87">E47*100/120.638</f>
        <v>3842.901904872428</v>
      </c>
      <c r="G47" s="2">
        <v>5043</v>
      </c>
      <c r="H47" s="33">
        <f aca="true" t="shared" si="9" ref="H47:H87">G47*100/97.495</f>
        <v>5172.572952459101</v>
      </c>
      <c r="I47" s="8">
        <v>4367</v>
      </c>
      <c r="J47" s="46">
        <f t="shared" si="4"/>
        <v>626.5036733745264</v>
      </c>
      <c r="K47" s="8">
        <v>4186</v>
      </c>
      <c r="L47" s="47">
        <f t="shared" si="5"/>
        <v>3401.6480033805196</v>
      </c>
      <c r="M47" s="8">
        <v>4038</v>
      </c>
      <c r="N47" s="48">
        <f aca="true" t="shared" si="10" ref="N47:N87">M47*100/96.45</f>
        <v>4186.625194401244</v>
      </c>
      <c r="O47" s="41">
        <f>(D47-J47)/J47</f>
        <v>0.11933960690466319</v>
      </c>
      <c r="P47" s="41">
        <f>(F47-L47)/L47</f>
        <v>0.12971768420877036</v>
      </c>
      <c r="Q47" s="41">
        <f>(H47-N47)/N47</f>
        <v>0.23549940877830683</v>
      </c>
    </row>
    <row r="48" spans="1:17" ht="12" customHeight="1">
      <c r="A48" s="40">
        <v>21</v>
      </c>
      <c r="B48" s="56" t="s">
        <v>25</v>
      </c>
      <c r="C48" s="2"/>
      <c r="D48" s="16">
        <f t="shared" si="7"/>
        <v>0</v>
      </c>
      <c r="E48" s="2"/>
      <c r="F48" s="16">
        <f t="shared" si="8"/>
        <v>0</v>
      </c>
      <c r="G48" s="2"/>
      <c r="H48" s="30">
        <f t="shared" si="9"/>
        <v>0</v>
      </c>
      <c r="I48" s="8"/>
      <c r="J48" s="9">
        <f t="shared" si="4"/>
        <v>0</v>
      </c>
      <c r="K48" s="8"/>
      <c r="L48" s="9">
        <f t="shared" si="5"/>
        <v>0</v>
      </c>
      <c r="M48" s="8"/>
      <c r="N48" s="10">
        <f t="shared" si="10"/>
        <v>0</v>
      </c>
      <c r="O48" s="35" t="s">
        <v>67</v>
      </c>
      <c r="P48" s="36" t="s">
        <v>67</v>
      </c>
      <c r="Q48" s="36" t="s">
        <v>67</v>
      </c>
    </row>
    <row r="49" spans="1:17" ht="12" customHeight="1">
      <c r="A49" s="40">
        <v>22</v>
      </c>
      <c r="B49" s="56" t="s">
        <v>26</v>
      </c>
      <c r="C49" s="2">
        <v>3</v>
      </c>
      <c r="D49" s="16">
        <f t="shared" si="7"/>
        <v>0.4333287593075406</v>
      </c>
      <c r="E49" s="2"/>
      <c r="F49" s="16">
        <f t="shared" si="8"/>
        <v>0</v>
      </c>
      <c r="G49" s="2"/>
      <c r="H49" s="30">
        <f t="shared" si="9"/>
        <v>0</v>
      </c>
      <c r="I49" s="8"/>
      <c r="J49" s="9">
        <f t="shared" si="4"/>
        <v>0</v>
      </c>
      <c r="K49" s="8"/>
      <c r="L49" s="9">
        <f t="shared" si="5"/>
        <v>0</v>
      </c>
      <c r="M49" s="8"/>
      <c r="N49" s="10">
        <f t="shared" si="10"/>
        <v>0</v>
      </c>
      <c r="O49" s="37" t="s">
        <v>91</v>
      </c>
      <c r="P49" s="36" t="s">
        <v>67</v>
      </c>
      <c r="Q49" s="36" t="s">
        <v>67</v>
      </c>
    </row>
    <row r="50" spans="1:17" ht="14.25" customHeight="1" hidden="1">
      <c r="A50" s="40"/>
      <c r="B50" s="56" t="s">
        <v>59</v>
      </c>
      <c r="C50" s="2"/>
      <c r="D50" s="16">
        <f t="shared" si="7"/>
        <v>0</v>
      </c>
      <c r="E50" s="2"/>
      <c r="F50" s="16">
        <f t="shared" si="8"/>
        <v>0</v>
      </c>
      <c r="G50" s="2"/>
      <c r="H50" s="30">
        <f t="shared" si="9"/>
        <v>0</v>
      </c>
      <c r="I50" s="8"/>
      <c r="J50" s="9">
        <f t="shared" si="4"/>
        <v>0</v>
      </c>
      <c r="K50" s="8"/>
      <c r="L50" s="9">
        <f t="shared" si="5"/>
        <v>0</v>
      </c>
      <c r="M50" s="8"/>
      <c r="N50" s="10">
        <f t="shared" si="10"/>
        <v>0</v>
      </c>
      <c r="O50" s="35" t="s">
        <v>67</v>
      </c>
      <c r="P50" s="36" t="s">
        <v>67</v>
      </c>
      <c r="Q50" s="36" t="s">
        <v>67</v>
      </c>
    </row>
    <row r="51" spans="1:17" ht="12" customHeight="1">
      <c r="A51" s="40">
        <v>23</v>
      </c>
      <c r="B51" s="56" t="s">
        <v>27</v>
      </c>
      <c r="C51" s="2">
        <v>1</v>
      </c>
      <c r="D51" s="16">
        <f t="shared" si="7"/>
        <v>0.1444429197691802</v>
      </c>
      <c r="E51" s="2"/>
      <c r="F51" s="16">
        <f t="shared" si="8"/>
        <v>0</v>
      </c>
      <c r="G51" s="2"/>
      <c r="H51" s="30">
        <f t="shared" si="9"/>
        <v>0</v>
      </c>
      <c r="I51" s="8"/>
      <c r="J51" s="9">
        <f t="shared" si="4"/>
        <v>0</v>
      </c>
      <c r="K51" s="8"/>
      <c r="L51" s="9">
        <f t="shared" si="5"/>
        <v>0</v>
      </c>
      <c r="M51" s="8"/>
      <c r="N51" s="10">
        <f t="shared" si="10"/>
        <v>0</v>
      </c>
      <c r="O51" s="35" t="s">
        <v>85</v>
      </c>
      <c r="P51" s="36" t="s">
        <v>67</v>
      </c>
      <c r="Q51" s="36" t="s">
        <v>67</v>
      </c>
    </row>
    <row r="52" spans="1:17" ht="12" customHeight="1">
      <c r="A52" s="40">
        <v>24</v>
      </c>
      <c r="B52" s="56" t="s">
        <v>113</v>
      </c>
      <c r="C52" s="2">
        <v>7</v>
      </c>
      <c r="D52" s="16">
        <f t="shared" si="7"/>
        <v>1.0111004383842614</v>
      </c>
      <c r="E52" s="2">
        <v>7</v>
      </c>
      <c r="F52" s="16">
        <f t="shared" si="8"/>
        <v>5.8024834629221305</v>
      </c>
      <c r="G52" s="2">
        <v>7</v>
      </c>
      <c r="H52" s="30">
        <f t="shared" si="9"/>
        <v>7.17985537719883</v>
      </c>
      <c r="I52" s="8">
        <v>5</v>
      </c>
      <c r="J52" s="9">
        <f t="shared" si="4"/>
        <v>0.7173158614317912</v>
      </c>
      <c r="K52" s="8">
        <v>4</v>
      </c>
      <c r="L52" s="9">
        <f t="shared" si="5"/>
        <v>3.250499764338767</v>
      </c>
      <c r="M52" s="8">
        <v>4</v>
      </c>
      <c r="N52" s="10">
        <f t="shared" si="10"/>
        <v>4.147226542249871</v>
      </c>
      <c r="O52" s="35" t="s">
        <v>94</v>
      </c>
      <c r="P52" s="36" t="s">
        <v>98</v>
      </c>
      <c r="Q52" s="36" t="s">
        <v>98</v>
      </c>
    </row>
    <row r="53" spans="1:17" ht="12" customHeight="1">
      <c r="A53" s="40">
        <v>25</v>
      </c>
      <c r="B53" s="57" t="s">
        <v>78</v>
      </c>
      <c r="C53" s="2">
        <v>7</v>
      </c>
      <c r="D53" s="16">
        <f t="shared" si="7"/>
        <v>1.0111004383842614</v>
      </c>
      <c r="E53" s="2">
        <v>7</v>
      </c>
      <c r="F53" s="16">
        <f t="shared" si="8"/>
        <v>5.8024834629221305</v>
      </c>
      <c r="G53" s="2">
        <v>7</v>
      </c>
      <c r="H53" s="30">
        <f t="shared" si="9"/>
        <v>7.17985537719883</v>
      </c>
      <c r="I53" s="8">
        <v>5</v>
      </c>
      <c r="J53" s="9">
        <f t="shared" si="4"/>
        <v>0.7173158614317912</v>
      </c>
      <c r="K53" s="8">
        <v>4</v>
      </c>
      <c r="L53" s="9">
        <f t="shared" si="5"/>
        <v>3.250499764338767</v>
      </c>
      <c r="M53" s="8">
        <v>4</v>
      </c>
      <c r="N53" s="10">
        <f t="shared" si="10"/>
        <v>4.147226542249871</v>
      </c>
      <c r="O53" s="35" t="s">
        <v>94</v>
      </c>
      <c r="P53" s="36" t="s">
        <v>98</v>
      </c>
      <c r="Q53" s="36" t="s">
        <v>98</v>
      </c>
    </row>
    <row r="54" spans="1:17" ht="15" hidden="1">
      <c r="A54" s="40"/>
      <c r="B54" s="56" t="s">
        <v>28</v>
      </c>
      <c r="C54" s="2"/>
      <c r="D54" s="16">
        <f t="shared" si="7"/>
        <v>0</v>
      </c>
      <c r="E54" s="2"/>
      <c r="F54" s="16">
        <f t="shared" si="8"/>
        <v>0</v>
      </c>
      <c r="G54" s="2"/>
      <c r="H54" s="30">
        <f t="shared" si="9"/>
        <v>0</v>
      </c>
      <c r="I54" s="8"/>
      <c r="J54" s="9">
        <f t="shared" si="4"/>
        <v>0</v>
      </c>
      <c r="K54" s="8"/>
      <c r="L54" s="9">
        <f t="shared" si="5"/>
        <v>0</v>
      </c>
      <c r="M54" s="8"/>
      <c r="N54" s="10">
        <f t="shared" si="10"/>
        <v>0</v>
      </c>
      <c r="O54" s="35" t="s">
        <v>67</v>
      </c>
      <c r="P54" s="36" t="s">
        <v>67</v>
      </c>
      <c r="Q54" s="36" t="s">
        <v>67</v>
      </c>
    </row>
    <row r="55" spans="1:20" ht="12" customHeight="1">
      <c r="A55" s="40">
        <v>26</v>
      </c>
      <c r="B55" s="56" t="s">
        <v>29</v>
      </c>
      <c r="C55" s="2"/>
      <c r="D55" s="16">
        <f t="shared" si="7"/>
        <v>0</v>
      </c>
      <c r="E55" s="2"/>
      <c r="F55" s="16">
        <f t="shared" si="8"/>
        <v>0</v>
      </c>
      <c r="G55" s="2"/>
      <c r="H55" s="30">
        <f t="shared" si="9"/>
        <v>0</v>
      </c>
      <c r="I55" s="8"/>
      <c r="J55" s="9">
        <f t="shared" si="4"/>
        <v>0</v>
      </c>
      <c r="K55" s="8"/>
      <c r="L55" s="9">
        <f t="shared" si="5"/>
        <v>0</v>
      </c>
      <c r="M55" s="8"/>
      <c r="N55" s="10">
        <f t="shared" si="10"/>
        <v>0</v>
      </c>
      <c r="O55" s="35" t="s">
        <v>67</v>
      </c>
      <c r="P55" s="36" t="s">
        <v>67</v>
      </c>
      <c r="Q55" s="36" t="s">
        <v>67</v>
      </c>
      <c r="T55" s="26"/>
    </row>
    <row r="56" spans="1:24" ht="12" customHeight="1">
      <c r="A56" s="40">
        <v>27</v>
      </c>
      <c r="B56" s="56" t="s">
        <v>30</v>
      </c>
      <c r="C56" s="2"/>
      <c r="D56" s="16">
        <f t="shared" si="7"/>
        <v>0</v>
      </c>
      <c r="E56" s="2"/>
      <c r="F56" s="16">
        <f t="shared" si="8"/>
        <v>0</v>
      </c>
      <c r="G56" s="2"/>
      <c r="H56" s="30">
        <f t="shared" si="9"/>
        <v>0</v>
      </c>
      <c r="I56" s="8"/>
      <c r="J56" s="9">
        <f t="shared" si="4"/>
        <v>0</v>
      </c>
      <c r="K56" s="8"/>
      <c r="L56" s="9">
        <f t="shared" si="5"/>
        <v>0</v>
      </c>
      <c r="M56" s="8"/>
      <c r="N56" s="10">
        <f t="shared" si="10"/>
        <v>0</v>
      </c>
      <c r="O56" s="35" t="s">
        <v>67</v>
      </c>
      <c r="P56" s="36" t="s">
        <v>67</v>
      </c>
      <c r="Q56" s="36" t="s">
        <v>67</v>
      </c>
      <c r="T56" s="27"/>
      <c r="V56" s="27"/>
      <c r="X56" s="27"/>
    </row>
    <row r="57" spans="1:17" ht="12" customHeight="1">
      <c r="A57" s="40">
        <v>28</v>
      </c>
      <c r="B57" s="56" t="s">
        <v>31</v>
      </c>
      <c r="C57" s="2"/>
      <c r="D57" s="16">
        <f t="shared" si="7"/>
        <v>0</v>
      </c>
      <c r="E57" s="2"/>
      <c r="F57" s="16">
        <f t="shared" si="8"/>
        <v>0</v>
      </c>
      <c r="G57" s="2"/>
      <c r="H57" s="30">
        <f t="shared" si="9"/>
        <v>0</v>
      </c>
      <c r="I57" s="8"/>
      <c r="J57" s="9">
        <f t="shared" si="4"/>
        <v>0</v>
      </c>
      <c r="K57" s="8"/>
      <c r="L57" s="9">
        <f t="shared" si="5"/>
        <v>0</v>
      </c>
      <c r="M57" s="8"/>
      <c r="N57" s="10">
        <f t="shared" si="10"/>
        <v>0</v>
      </c>
      <c r="O57" s="35" t="s">
        <v>67</v>
      </c>
      <c r="P57" s="36" t="s">
        <v>67</v>
      </c>
      <c r="Q57" s="36" t="s">
        <v>67</v>
      </c>
    </row>
    <row r="58" spans="1:17" ht="12" customHeight="1">
      <c r="A58" s="40">
        <v>29</v>
      </c>
      <c r="B58" s="58" t="s">
        <v>114</v>
      </c>
      <c r="C58" s="2">
        <v>15</v>
      </c>
      <c r="D58" s="16">
        <f t="shared" si="7"/>
        <v>2.166643796537703</v>
      </c>
      <c r="E58" s="2"/>
      <c r="F58" s="16">
        <f t="shared" si="8"/>
        <v>0</v>
      </c>
      <c r="G58" s="2"/>
      <c r="H58" s="30">
        <f t="shared" si="9"/>
        <v>0</v>
      </c>
      <c r="I58" s="8">
        <v>18</v>
      </c>
      <c r="J58" s="9">
        <f t="shared" si="4"/>
        <v>2.5823371011544483</v>
      </c>
      <c r="K58" s="8"/>
      <c r="L58" s="9">
        <f t="shared" si="5"/>
        <v>0</v>
      </c>
      <c r="M58" s="8"/>
      <c r="N58" s="10">
        <f t="shared" si="10"/>
        <v>0</v>
      </c>
      <c r="O58" s="35" t="s">
        <v>95</v>
      </c>
      <c r="P58" s="36" t="s">
        <v>67</v>
      </c>
      <c r="Q58" s="36" t="s">
        <v>67</v>
      </c>
    </row>
    <row r="59" spans="1:17" ht="13.5" customHeight="1" hidden="1">
      <c r="A59" s="40"/>
      <c r="B59" s="58" t="s">
        <v>79</v>
      </c>
      <c r="C59" s="2"/>
      <c r="D59" s="16">
        <f t="shared" si="7"/>
        <v>0</v>
      </c>
      <c r="E59" s="2"/>
      <c r="F59" s="16">
        <f t="shared" si="8"/>
        <v>0</v>
      </c>
      <c r="G59" s="2"/>
      <c r="H59" s="30">
        <f t="shared" si="9"/>
        <v>0</v>
      </c>
      <c r="I59" s="8"/>
      <c r="J59" s="9">
        <f t="shared" si="4"/>
        <v>0</v>
      </c>
      <c r="K59" s="8"/>
      <c r="L59" s="9">
        <f t="shared" si="5"/>
        <v>0</v>
      </c>
      <c r="M59" s="8"/>
      <c r="N59" s="10">
        <f t="shared" si="10"/>
        <v>0</v>
      </c>
      <c r="O59" s="35" t="s">
        <v>67</v>
      </c>
      <c r="P59" s="36" t="s">
        <v>67</v>
      </c>
      <c r="Q59" s="36" t="s">
        <v>67</v>
      </c>
    </row>
    <row r="60" spans="1:17" ht="24.75" hidden="1">
      <c r="A60" s="40"/>
      <c r="B60" s="58" t="s">
        <v>80</v>
      </c>
      <c r="C60" s="2"/>
      <c r="D60" s="16">
        <f t="shared" si="7"/>
        <v>0</v>
      </c>
      <c r="E60" s="2"/>
      <c r="F60" s="16">
        <f t="shared" si="8"/>
        <v>0</v>
      </c>
      <c r="G60" s="2"/>
      <c r="H60" s="30">
        <f t="shared" si="9"/>
        <v>0</v>
      </c>
      <c r="I60" s="8"/>
      <c r="J60" s="9">
        <f t="shared" si="4"/>
        <v>0</v>
      </c>
      <c r="K60" s="8"/>
      <c r="L60" s="9">
        <f t="shared" si="5"/>
        <v>0</v>
      </c>
      <c r="M60" s="8"/>
      <c r="N60" s="10">
        <f t="shared" si="10"/>
        <v>0</v>
      </c>
      <c r="O60" s="35" t="s">
        <v>67</v>
      </c>
      <c r="P60" s="36" t="s">
        <v>67</v>
      </c>
      <c r="Q60" s="36" t="s">
        <v>67</v>
      </c>
    </row>
    <row r="61" spans="1:17" ht="12" customHeight="1">
      <c r="A61" s="40">
        <v>30</v>
      </c>
      <c r="B61" s="57" t="s">
        <v>115</v>
      </c>
      <c r="C61" s="2">
        <v>15</v>
      </c>
      <c r="D61" s="16">
        <f t="shared" si="7"/>
        <v>2.166643796537703</v>
      </c>
      <c r="E61" s="2"/>
      <c r="F61" s="16">
        <f t="shared" si="8"/>
        <v>0</v>
      </c>
      <c r="G61" s="2"/>
      <c r="H61" s="30">
        <f t="shared" si="9"/>
        <v>0</v>
      </c>
      <c r="I61" s="8">
        <v>18</v>
      </c>
      <c r="J61" s="9">
        <f t="shared" si="4"/>
        <v>2.5823371011544483</v>
      </c>
      <c r="K61" s="8"/>
      <c r="L61" s="9">
        <f t="shared" si="5"/>
        <v>0</v>
      </c>
      <c r="M61" s="8"/>
      <c r="N61" s="10">
        <f t="shared" si="10"/>
        <v>0</v>
      </c>
      <c r="O61" s="35" t="s">
        <v>95</v>
      </c>
      <c r="P61" s="36" t="s">
        <v>67</v>
      </c>
      <c r="Q61" s="36" t="s">
        <v>67</v>
      </c>
    </row>
    <row r="62" spans="1:17" ht="24">
      <c r="A62" s="40">
        <v>31</v>
      </c>
      <c r="B62" s="56" t="s">
        <v>32</v>
      </c>
      <c r="C62" s="2">
        <v>45</v>
      </c>
      <c r="D62" s="16">
        <f t="shared" si="7"/>
        <v>6.499931389613109</v>
      </c>
      <c r="E62" s="2">
        <v>9</v>
      </c>
      <c r="F62" s="16">
        <f t="shared" si="8"/>
        <v>7.460335880899882</v>
      </c>
      <c r="G62" s="2">
        <v>6</v>
      </c>
      <c r="H62" s="30">
        <f t="shared" si="9"/>
        <v>6.154161751884712</v>
      </c>
      <c r="I62" s="8">
        <v>90</v>
      </c>
      <c r="J62" s="9">
        <f t="shared" si="4"/>
        <v>12.91168550577224</v>
      </c>
      <c r="K62" s="8">
        <v>12</v>
      </c>
      <c r="L62" s="9">
        <f t="shared" si="5"/>
        <v>9.7514992930163</v>
      </c>
      <c r="M62" s="8">
        <v>11</v>
      </c>
      <c r="N62" s="10">
        <f t="shared" si="10"/>
        <v>11.404872991187144</v>
      </c>
      <c r="O62" s="45">
        <f>(D62-J62)/J62</f>
        <v>-0.4965853693766566</v>
      </c>
      <c r="P62" s="37" t="s">
        <v>95</v>
      </c>
      <c r="Q62" s="37" t="s">
        <v>92</v>
      </c>
    </row>
    <row r="63" spans="1:17" ht="24">
      <c r="A63" s="40">
        <v>32</v>
      </c>
      <c r="B63" s="56" t="s">
        <v>33</v>
      </c>
      <c r="C63" s="2">
        <v>111</v>
      </c>
      <c r="D63" s="16">
        <f t="shared" si="7"/>
        <v>16.033164094379003</v>
      </c>
      <c r="E63" s="2">
        <v>6</v>
      </c>
      <c r="F63" s="16">
        <f t="shared" si="8"/>
        <v>4.973557253933254</v>
      </c>
      <c r="G63" s="2">
        <v>6</v>
      </c>
      <c r="H63" s="30">
        <f t="shared" si="9"/>
        <v>6.154161751884712</v>
      </c>
      <c r="I63" s="8">
        <v>178</v>
      </c>
      <c r="J63" s="9">
        <f t="shared" si="4"/>
        <v>25.536444666971764</v>
      </c>
      <c r="K63" s="8">
        <v>10</v>
      </c>
      <c r="L63" s="9">
        <f t="shared" si="5"/>
        <v>8.126249410846917</v>
      </c>
      <c r="M63" s="8">
        <v>7</v>
      </c>
      <c r="N63" s="10">
        <f t="shared" si="10"/>
        <v>7.257646448937273</v>
      </c>
      <c r="O63" s="45">
        <f>(D63-J63)/J63</f>
        <v>-0.37214579776189755</v>
      </c>
      <c r="P63" s="37" t="s">
        <v>93</v>
      </c>
      <c r="Q63" s="37" t="s">
        <v>88</v>
      </c>
    </row>
    <row r="64" spans="1:17" ht="12" customHeight="1">
      <c r="A64" s="40">
        <v>33</v>
      </c>
      <c r="B64" s="56" t="s">
        <v>34</v>
      </c>
      <c r="C64" s="2"/>
      <c r="D64" s="16">
        <f t="shared" si="7"/>
        <v>0</v>
      </c>
      <c r="E64" s="2"/>
      <c r="F64" s="16">
        <f t="shared" si="8"/>
        <v>0</v>
      </c>
      <c r="G64" s="2"/>
      <c r="H64" s="30">
        <f t="shared" si="9"/>
        <v>0</v>
      </c>
      <c r="I64" s="8">
        <v>1</v>
      </c>
      <c r="J64" s="9">
        <f t="shared" si="4"/>
        <v>0.14346317228635824</v>
      </c>
      <c r="K64" s="15">
        <v>1</v>
      </c>
      <c r="L64" s="9">
        <f t="shared" si="5"/>
        <v>0.8126249410846917</v>
      </c>
      <c r="M64" s="15">
        <v>1</v>
      </c>
      <c r="N64" s="10">
        <f t="shared" si="10"/>
        <v>1.0368066355624677</v>
      </c>
      <c r="O64" s="35" t="s">
        <v>88</v>
      </c>
      <c r="P64" s="36" t="s">
        <v>88</v>
      </c>
      <c r="Q64" s="36" t="s">
        <v>88</v>
      </c>
    </row>
    <row r="65" spans="1:17" ht="12" customHeight="1">
      <c r="A65" s="40">
        <v>34</v>
      </c>
      <c r="B65" s="56" t="s">
        <v>35</v>
      </c>
      <c r="C65" s="2">
        <v>1</v>
      </c>
      <c r="D65" s="16">
        <f t="shared" si="7"/>
        <v>0.1444429197691802</v>
      </c>
      <c r="E65" s="2"/>
      <c r="F65" s="16">
        <f t="shared" si="8"/>
        <v>0</v>
      </c>
      <c r="G65" s="2"/>
      <c r="H65" s="30">
        <f t="shared" si="9"/>
        <v>0</v>
      </c>
      <c r="I65" s="8"/>
      <c r="J65" s="9">
        <f t="shared" si="4"/>
        <v>0</v>
      </c>
      <c r="K65" s="8"/>
      <c r="L65" s="9">
        <f t="shared" si="5"/>
        <v>0</v>
      </c>
      <c r="M65" s="8"/>
      <c r="N65" s="10">
        <f t="shared" si="10"/>
        <v>0</v>
      </c>
      <c r="O65" s="35" t="s">
        <v>85</v>
      </c>
      <c r="P65" s="36" t="s">
        <v>67</v>
      </c>
      <c r="Q65" s="36" t="s">
        <v>67</v>
      </c>
    </row>
    <row r="66" spans="1:17" ht="12" customHeight="1">
      <c r="A66" s="40">
        <v>35</v>
      </c>
      <c r="B66" s="56" t="s">
        <v>36</v>
      </c>
      <c r="C66" s="2"/>
      <c r="D66" s="16">
        <f t="shared" si="7"/>
        <v>0</v>
      </c>
      <c r="E66" s="2"/>
      <c r="F66" s="16">
        <f t="shared" si="8"/>
        <v>0</v>
      </c>
      <c r="G66" s="2"/>
      <c r="H66" s="30">
        <f t="shared" si="9"/>
        <v>0</v>
      </c>
      <c r="I66" s="8"/>
      <c r="J66" s="9">
        <f t="shared" si="4"/>
        <v>0</v>
      </c>
      <c r="K66" s="8"/>
      <c r="L66" s="9">
        <f t="shared" si="5"/>
        <v>0</v>
      </c>
      <c r="M66" s="8"/>
      <c r="N66" s="10">
        <f t="shared" si="10"/>
        <v>0</v>
      </c>
      <c r="O66" s="35" t="s">
        <v>67</v>
      </c>
      <c r="P66" s="36" t="s">
        <v>67</v>
      </c>
      <c r="Q66" s="36" t="s">
        <v>67</v>
      </c>
    </row>
    <row r="67" spans="1:17" ht="12" customHeight="1" hidden="1">
      <c r="A67" s="40"/>
      <c r="B67" s="56" t="s">
        <v>37</v>
      </c>
      <c r="C67" s="2">
        <v>1033</v>
      </c>
      <c r="D67" s="28">
        <f t="shared" si="7"/>
        <v>149.20953612156316</v>
      </c>
      <c r="E67" s="2">
        <v>305</v>
      </c>
      <c r="F67" s="28">
        <f t="shared" si="8"/>
        <v>252.8224937416071</v>
      </c>
      <c r="G67" s="2">
        <v>262</v>
      </c>
      <c r="H67" s="31">
        <f t="shared" si="9"/>
        <v>268.7317298322991</v>
      </c>
      <c r="I67" s="8">
        <v>1159</v>
      </c>
      <c r="J67" s="46">
        <f t="shared" si="4"/>
        <v>166.2738166798892</v>
      </c>
      <c r="K67" s="8">
        <v>302</v>
      </c>
      <c r="L67" s="46">
        <f t="shared" si="5"/>
        <v>245.4127322075769</v>
      </c>
      <c r="M67" s="8">
        <v>248</v>
      </c>
      <c r="N67" s="29">
        <f t="shared" si="10"/>
        <v>257.12804561949196</v>
      </c>
      <c r="O67" s="45">
        <f>(D67-J67)/J67</f>
        <v>-0.10262758682672349</v>
      </c>
      <c r="P67" s="41">
        <f>(F67-L67)/L67</f>
        <v>0.030193060756777742</v>
      </c>
      <c r="Q67" s="41">
        <f>(H67-N67)/N67</f>
        <v>0.04512803799698583</v>
      </c>
    </row>
    <row r="68" spans="1:17" ht="12" customHeight="1" hidden="1">
      <c r="A68" s="40"/>
      <c r="B68" s="57" t="s">
        <v>38</v>
      </c>
      <c r="C68" s="2">
        <v>5</v>
      </c>
      <c r="D68" s="16">
        <f t="shared" si="7"/>
        <v>0.722214598845901</v>
      </c>
      <c r="E68" s="2">
        <v>3</v>
      </c>
      <c r="F68" s="16">
        <f t="shared" si="8"/>
        <v>2.486778626966627</v>
      </c>
      <c r="G68" s="2">
        <v>3</v>
      </c>
      <c r="H68" s="30">
        <f t="shared" si="9"/>
        <v>3.077080875942356</v>
      </c>
      <c r="I68" s="8">
        <v>10</v>
      </c>
      <c r="J68" s="9">
        <f t="shared" si="4"/>
        <v>1.4346317228635823</v>
      </c>
      <c r="K68" s="8">
        <v>4</v>
      </c>
      <c r="L68" s="9">
        <f t="shared" si="5"/>
        <v>3.250499764338767</v>
      </c>
      <c r="M68" s="8">
        <v>4</v>
      </c>
      <c r="N68" s="10">
        <f t="shared" si="10"/>
        <v>4.147226542249871</v>
      </c>
      <c r="O68" s="35" t="s">
        <v>97</v>
      </c>
      <c r="P68" s="36" t="s">
        <v>88</v>
      </c>
      <c r="Q68" s="36" t="s">
        <v>88</v>
      </c>
    </row>
    <row r="69" spans="1:17" ht="12" customHeight="1" hidden="1">
      <c r="A69" s="40"/>
      <c r="B69" s="56" t="s">
        <v>39</v>
      </c>
      <c r="C69" s="2"/>
      <c r="D69" s="16">
        <f t="shared" si="7"/>
        <v>0</v>
      </c>
      <c r="E69" s="2"/>
      <c r="F69" s="16">
        <f t="shared" si="8"/>
        <v>0</v>
      </c>
      <c r="G69" s="2"/>
      <c r="H69" s="30">
        <f t="shared" si="9"/>
        <v>0</v>
      </c>
      <c r="I69" s="8"/>
      <c r="J69" s="9">
        <f aca="true" t="shared" si="11" ref="J69:J82">I69*100/697.043</f>
        <v>0</v>
      </c>
      <c r="K69" s="8"/>
      <c r="L69" s="9">
        <f aca="true" t="shared" si="12" ref="L69:L87">K69*100/123.058</f>
        <v>0</v>
      </c>
      <c r="M69" s="8"/>
      <c r="N69" s="10">
        <f t="shared" si="10"/>
        <v>0</v>
      </c>
      <c r="O69" s="35" t="s">
        <v>67</v>
      </c>
      <c r="P69" s="36" t="s">
        <v>67</v>
      </c>
      <c r="Q69" s="36" t="s">
        <v>67</v>
      </c>
    </row>
    <row r="70" spans="1:17" ht="12" customHeight="1">
      <c r="A70" s="40">
        <v>36</v>
      </c>
      <c r="B70" s="56" t="s">
        <v>40</v>
      </c>
      <c r="C70" s="2"/>
      <c r="D70" s="16">
        <f t="shared" si="7"/>
        <v>0</v>
      </c>
      <c r="E70" s="2"/>
      <c r="F70" s="16">
        <f t="shared" si="8"/>
        <v>0</v>
      </c>
      <c r="G70" s="2"/>
      <c r="H70" s="30">
        <f t="shared" si="9"/>
        <v>0</v>
      </c>
      <c r="I70" s="8"/>
      <c r="J70" s="9">
        <f t="shared" si="11"/>
        <v>0</v>
      </c>
      <c r="K70" s="8"/>
      <c r="L70" s="9">
        <f t="shared" si="12"/>
        <v>0</v>
      </c>
      <c r="M70" s="8"/>
      <c r="N70" s="10">
        <f t="shared" si="10"/>
        <v>0</v>
      </c>
      <c r="O70" s="35" t="s">
        <v>67</v>
      </c>
      <c r="P70" s="36" t="s">
        <v>67</v>
      </c>
      <c r="Q70" s="36" t="s">
        <v>67</v>
      </c>
    </row>
    <row r="71" spans="1:17" ht="15">
      <c r="A71" s="40">
        <v>37</v>
      </c>
      <c r="B71" s="57" t="s">
        <v>116</v>
      </c>
      <c r="C71" s="2"/>
      <c r="D71" s="16">
        <f t="shared" si="7"/>
        <v>0</v>
      </c>
      <c r="E71" s="2"/>
      <c r="F71" s="16">
        <f t="shared" si="8"/>
        <v>0</v>
      </c>
      <c r="G71" s="2"/>
      <c r="H71" s="30">
        <f t="shared" si="9"/>
        <v>0</v>
      </c>
      <c r="I71" s="8"/>
      <c r="J71" s="9">
        <f t="shared" si="11"/>
        <v>0</v>
      </c>
      <c r="K71" s="8"/>
      <c r="L71" s="9">
        <f t="shared" si="12"/>
        <v>0</v>
      </c>
      <c r="M71" s="8"/>
      <c r="N71" s="10">
        <f t="shared" si="10"/>
        <v>0</v>
      </c>
      <c r="O71" s="35" t="s">
        <v>67</v>
      </c>
      <c r="P71" s="36" t="s">
        <v>67</v>
      </c>
      <c r="Q71" s="36" t="s">
        <v>67</v>
      </c>
    </row>
    <row r="72" spans="1:17" ht="12" customHeight="1">
      <c r="A72" s="40">
        <v>38</v>
      </c>
      <c r="B72" s="57" t="s">
        <v>41</v>
      </c>
      <c r="C72" s="2"/>
      <c r="D72" s="16">
        <f t="shared" si="7"/>
        <v>0</v>
      </c>
      <c r="E72" s="2"/>
      <c r="F72" s="16">
        <f t="shared" si="8"/>
        <v>0</v>
      </c>
      <c r="G72" s="2"/>
      <c r="H72" s="30">
        <f t="shared" si="9"/>
        <v>0</v>
      </c>
      <c r="I72" s="8"/>
      <c r="J72" s="9">
        <f t="shared" si="11"/>
        <v>0</v>
      </c>
      <c r="K72" s="8"/>
      <c r="L72" s="9">
        <f t="shared" si="12"/>
        <v>0</v>
      </c>
      <c r="M72" s="8"/>
      <c r="N72" s="10">
        <f t="shared" si="10"/>
        <v>0</v>
      </c>
      <c r="O72" s="35" t="s">
        <v>67</v>
      </c>
      <c r="P72" s="36" t="s">
        <v>67</v>
      </c>
      <c r="Q72" s="36" t="s">
        <v>67</v>
      </c>
    </row>
    <row r="73" spans="1:17" ht="12" customHeight="1">
      <c r="A73" s="40">
        <v>39</v>
      </c>
      <c r="B73" s="57" t="s">
        <v>42</v>
      </c>
      <c r="C73" s="2"/>
      <c r="D73" s="16">
        <f t="shared" si="7"/>
        <v>0</v>
      </c>
      <c r="E73" s="2"/>
      <c r="F73" s="16">
        <f t="shared" si="8"/>
        <v>0</v>
      </c>
      <c r="G73" s="2"/>
      <c r="H73" s="30">
        <f t="shared" si="9"/>
        <v>0</v>
      </c>
      <c r="I73" s="8"/>
      <c r="J73" s="9">
        <f t="shared" si="11"/>
        <v>0</v>
      </c>
      <c r="K73" s="8"/>
      <c r="L73" s="9">
        <f t="shared" si="12"/>
        <v>0</v>
      </c>
      <c r="M73" s="8"/>
      <c r="N73" s="10">
        <f t="shared" si="10"/>
        <v>0</v>
      </c>
      <c r="O73" s="35" t="s">
        <v>67</v>
      </c>
      <c r="P73" s="36" t="s">
        <v>67</v>
      </c>
      <c r="Q73" s="36" t="s">
        <v>67</v>
      </c>
    </row>
    <row r="74" spans="1:17" ht="12" customHeight="1" hidden="1">
      <c r="A74" s="40"/>
      <c r="B74" s="57" t="s">
        <v>43</v>
      </c>
      <c r="C74" s="2"/>
      <c r="D74" s="16">
        <f t="shared" si="7"/>
        <v>0</v>
      </c>
      <c r="E74" s="2"/>
      <c r="F74" s="16">
        <f t="shared" si="8"/>
        <v>0</v>
      </c>
      <c r="G74" s="2"/>
      <c r="H74" s="30">
        <f t="shared" si="9"/>
        <v>0</v>
      </c>
      <c r="I74" s="8"/>
      <c r="J74" s="9">
        <f t="shared" si="11"/>
        <v>0</v>
      </c>
      <c r="K74" s="8"/>
      <c r="L74" s="9">
        <f t="shared" si="12"/>
        <v>0</v>
      </c>
      <c r="M74" s="8"/>
      <c r="N74" s="10">
        <f t="shared" si="10"/>
        <v>0</v>
      </c>
      <c r="O74" s="35" t="s">
        <v>67</v>
      </c>
      <c r="P74" s="36" t="s">
        <v>67</v>
      </c>
      <c r="Q74" s="36" t="s">
        <v>67</v>
      </c>
    </row>
    <row r="75" spans="1:17" ht="12" customHeight="1">
      <c r="A75" s="40">
        <v>40</v>
      </c>
      <c r="B75" s="56" t="s">
        <v>44</v>
      </c>
      <c r="C75" s="2">
        <v>584</v>
      </c>
      <c r="D75" s="16">
        <f t="shared" si="7"/>
        <v>84.35466514520124</v>
      </c>
      <c r="E75" s="2">
        <v>407</v>
      </c>
      <c r="F75" s="28">
        <f t="shared" si="8"/>
        <v>337.37296705847245</v>
      </c>
      <c r="G75" s="2">
        <v>377</v>
      </c>
      <c r="H75" s="31">
        <f t="shared" si="9"/>
        <v>386.6864967434227</v>
      </c>
      <c r="I75" s="8">
        <v>877</v>
      </c>
      <c r="J75" s="46">
        <f t="shared" si="11"/>
        <v>125.81720209513617</v>
      </c>
      <c r="K75" s="8">
        <v>646</v>
      </c>
      <c r="L75" s="46">
        <f t="shared" si="12"/>
        <v>524.9557119407109</v>
      </c>
      <c r="M75" s="8">
        <v>566</v>
      </c>
      <c r="N75" s="29">
        <f t="shared" si="10"/>
        <v>586.8325557283566</v>
      </c>
      <c r="O75" s="45">
        <f>(D75-J75)/J75</f>
        <v>-0.3295458511196521</v>
      </c>
      <c r="P75" s="45">
        <f>(F75-L75)/L75</f>
        <v>-0.3573306102123606</v>
      </c>
      <c r="Q75" s="45">
        <f>(H75-N75)/N75</f>
        <v>-0.3410616146483547</v>
      </c>
    </row>
    <row r="76" spans="1:17" ht="15" hidden="1">
      <c r="A76" s="40"/>
      <c r="B76" s="56" t="s">
        <v>45</v>
      </c>
      <c r="C76" s="2"/>
      <c r="D76" s="16">
        <f t="shared" si="7"/>
        <v>0</v>
      </c>
      <c r="E76" s="2"/>
      <c r="F76" s="16">
        <f t="shared" si="8"/>
        <v>0</v>
      </c>
      <c r="G76" s="2"/>
      <c r="H76" s="30">
        <f t="shared" si="9"/>
        <v>0</v>
      </c>
      <c r="I76" s="8"/>
      <c r="J76" s="9">
        <f t="shared" si="11"/>
        <v>0</v>
      </c>
      <c r="K76" s="8"/>
      <c r="L76" s="9">
        <f t="shared" si="12"/>
        <v>0</v>
      </c>
      <c r="M76" s="8"/>
      <c r="N76" s="10">
        <f t="shared" si="10"/>
        <v>0</v>
      </c>
      <c r="O76" s="35" t="s">
        <v>67</v>
      </c>
      <c r="P76" s="36" t="s">
        <v>67</v>
      </c>
      <c r="Q76" s="36" t="s">
        <v>67</v>
      </c>
    </row>
    <row r="77" spans="1:17" ht="12.75" customHeight="1" hidden="1">
      <c r="A77" s="40"/>
      <c r="B77" s="56" t="s">
        <v>46</v>
      </c>
      <c r="C77" s="2"/>
      <c r="D77" s="16">
        <f t="shared" si="7"/>
        <v>0</v>
      </c>
      <c r="E77" s="2"/>
      <c r="F77" s="16">
        <f t="shared" si="8"/>
        <v>0</v>
      </c>
      <c r="G77" s="2"/>
      <c r="H77" s="30">
        <f t="shared" si="9"/>
        <v>0</v>
      </c>
      <c r="I77" s="8"/>
      <c r="J77" s="9">
        <f t="shared" si="11"/>
        <v>0</v>
      </c>
      <c r="K77" s="8"/>
      <c r="L77" s="9">
        <f t="shared" si="12"/>
        <v>0</v>
      </c>
      <c r="M77" s="8"/>
      <c r="N77" s="10">
        <f t="shared" si="10"/>
        <v>0</v>
      </c>
      <c r="O77" s="35" t="s">
        <v>67</v>
      </c>
      <c r="P77" s="36" t="s">
        <v>67</v>
      </c>
      <c r="Q77" s="36" t="s">
        <v>67</v>
      </c>
    </row>
    <row r="78" spans="1:17" ht="24" hidden="1">
      <c r="A78" s="40"/>
      <c r="B78" s="56" t="s">
        <v>47</v>
      </c>
      <c r="C78" s="2">
        <v>53</v>
      </c>
      <c r="D78" s="16">
        <f t="shared" si="7"/>
        <v>7.655474747766551</v>
      </c>
      <c r="E78" s="2">
        <v>46</v>
      </c>
      <c r="F78" s="16">
        <f t="shared" si="8"/>
        <v>38.130605613488285</v>
      </c>
      <c r="G78" s="2">
        <v>37</v>
      </c>
      <c r="H78" s="30">
        <f t="shared" si="9"/>
        <v>37.950664136622386</v>
      </c>
      <c r="I78" s="8">
        <v>69</v>
      </c>
      <c r="J78" s="9">
        <f t="shared" si="11"/>
        <v>9.898958887758718</v>
      </c>
      <c r="K78" s="8">
        <v>57</v>
      </c>
      <c r="L78" s="9">
        <f t="shared" si="12"/>
        <v>46.31962164182743</v>
      </c>
      <c r="M78" s="15">
        <v>54</v>
      </c>
      <c r="N78" s="10">
        <f t="shared" si="10"/>
        <v>55.987558320373246</v>
      </c>
      <c r="O78" s="45">
        <f aca="true" t="shared" si="13" ref="O78:O83">(D78-J78)/J78</f>
        <v>-0.2266383935351537</v>
      </c>
      <c r="P78" s="45">
        <f>(F78-L78)/L78</f>
        <v>-0.1767936727044489</v>
      </c>
      <c r="Q78" s="45">
        <f>(H78-N78)/N78</f>
        <v>-0.3221589711153279</v>
      </c>
    </row>
    <row r="79" spans="1:17" ht="12" customHeight="1">
      <c r="A79" s="40">
        <v>41</v>
      </c>
      <c r="B79" s="56" t="s">
        <v>81</v>
      </c>
      <c r="C79" s="2">
        <v>291</v>
      </c>
      <c r="D79" s="16">
        <f t="shared" si="7"/>
        <v>42.032889652831436</v>
      </c>
      <c r="E79" s="2">
        <v>18</v>
      </c>
      <c r="F79" s="16">
        <f t="shared" si="8"/>
        <v>14.920671761799763</v>
      </c>
      <c r="G79" s="2">
        <v>15</v>
      </c>
      <c r="H79" s="30">
        <f t="shared" si="9"/>
        <v>15.38540437971178</v>
      </c>
      <c r="I79" s="15">
        <v>365</v>
      </c>
      <c r="J79" s="9">
        <f t="shared" si="11"/>
        <v>52.364057884520754</v>
      </c>
      <c r="K79" s="15">
        <v>16</v>
      </c>
      <c r="L79" s="9">
        <f t="shared" si="12"/>
        <v>13.001999057355068</v>
      </c>
      <c r="M79" s="15">
        <v>14</v>
      </c>
      <c r="N79" s="10">
        <f t="shared" si="10"/>
        <v>14.515292897874547</v>
      </c>
      <c r="O79" s="42">
        <f t="shared" si="13"/>
        <v>-0.19729502733483337</v>
      </c>
      <c r="P79" s="37" t="s">
        <v>104</v>
      </c>
      <c r="Q79" s="37" t="s">
        <v>85</v>
      </c>
    </row>
    <row r="80" spans="1:17" ht="24">
      <c r="A80" s="40">
        <v>42</v>
      </c>
      <c r="B80" s="57" t="s">
        <v>62</v>
      </c>
      <c r="C80" s="2">
        <v>286</v>
      </c>
      <c r="D80" s="16">
        <f t="shared" si="7"/>
        <v>41.31067505398554</v>
      </c>
      <c r="E80" s="2">
        <v>17</v>
      </c>
      <c r="F80" s="16">
        <f t="shared" si="8"/>
        <v>14.091745552810888</v>
      </c>
      <c r="G80" s="2">
        <v>14</v>
      </c>
      <c r="H80" s="30">
        <f t="shared" si="9"/>
        <v>14.35971075439766</v>
      </c>
      <c r="I80" s="15">
        <v>357</v>
      </c>
      <c r="J80" s="9">
        <f t="shared" si="11"/>
        <v>51.21635250622989</v>
      </c>
      <c r="K80" s="15">
        <v>16</v>
      </c>
      <c r="L80" s="9">
        <f t="shared" si="12"/>
        <v>13.001999057355068</v>
      </c>
      <c r="M80" s="15">
        <v>14</v>
      </c>
      <c r="N80" s="10">
        <f t="shared" si="10"/>
        <v>14.515292897874547</v>
      </c>
      <c r="O80" s="42">
        <f t="shared" si="13"/>
        <v>-0.1934084909900492</v>
      </c>
      <c r="P80" s="37" t="s">
        <v>85</v>
      </c>
      <c r="Q80" s="37" t="s">
        <v>87</v>
      </c>
    </row>
    <row r="81" spans="1:17" ht="12" customHeight="1">
      <c r="A81" s="40">
        <v>43</v>
      </c>
      <c r="B81" s="59" t="s">
        <v>82</v>
      </c>
      <c r="C81" s="2">
        <v>134</v>
      </c>
      <c r="D81" s="16">
        <f t="shared" si="7"/>
        <v>19.355351249070146</v>
      </c>
      <c r="E81" s="2">
        <v>2</v>
      </c>
      <c r="F81" s="16">
        <f t="shared" si="8"/>
        <v>1.6578524179777516</v>
      </c>
      <c r="G81" s="2"/>
      <c r="H81" s="30">
        <f t="shared" si="9"/>
        <v>0</v>
      </c>
      <c r="I81" s="15">
        <v>160</v>
      </c>
      <c r="J81" s="9">
        <f t="shared" si="11"/>
        <v>22.954107565817317</v>
      </c>
      <c r="K81" s="15">
        <v>1</v>
      </c>
      <c r="L81" s="9">
        <f t="shared" si="12"/>
        <v>0.8126249410846917</v>
      </c>
      <c r="M81" s="15"/>
      <c r="N81" s="10">
        <f t="shared" si="10"/>
        <v>0</v>
      </c>
      <c r="O81" s="37" t="s">
        <v>85</v>
      </c>
      <c r="P81" s="37" t="s">
        <v>87</v>
      </c>
      <c r="Q81" s="37" t="s">
        <v>67</v>
      </c>
    </row>
    <row r="82" spans="1:17" ht="24">
      <c r="A82" s="40">
        <v>44</v>
      </c>
      <c r="B82" s="56" t="s">
        <v>63</v>
      </c>
      <c r="C82" s="22">
        <v>177</v>
      </c>
      <c r="D82" s="16">
        <f t="shared" si="7"/>
        <v>25.566396799144897</v>
      </c>
      <c r="E82" s="22">
        <v>3</v>
      </c>
      <c r="F82" s="16">
        <f t="shared" si="8"/>
        <v>2.486778626966627</v>
      </c>
      <c r="G82" s="22">
        <v>1</v>
      </c>
      <c r="H82" s="30">
        <f t="shared" si="9"/>
        <v>1.0256936253141187</v>
      </c>
      <c r="I82" s="15">
        <v>254</v>
      </c>
      <c r="J82" s="9">
        <f t="shared" si="11"/>
        <v>36.43964576073499</v>
      </c>
      <c r="K82" s="15">
        <v>5</v>
      </c>
      <c r="L82" s="9">
        <f t="shared" si="12"/>
        <v>4.0631247054234585</v>
      </c>
      <c r="M82" s="15">
        <v>2</v>
      </c>
      <c r="N82" s="10">
        <f t="shared" si="10"/>
        <v>2.0736132711249353</v>
      </c>
      <c r="O82" s="42">
        <f t="shared" si="13"/>
        <v>-0.29839063291077333</v>
      </c>
      <c r="P82" s="37" t="s">
        <v>106</v>
      </c>
      <c r="Q82" s="37" t="s">
        <v>100</v>
      </c>
    </row>
    <row r="83" spans="1:29" ht="12" customHeight="1">
      <c r="A83" s="40">
        <v>45</v>
      </c>
      <c r="B83" s="56" t="s">
        <v>83</v>
      </c>
      <c r="C83" s="22">
        <v>203</v>
      </c>
      <c r="D83" s="16">
        <f t="shared" si="7"/>
        <v>29.321912713143583</v>
      </c>
      <c r="E83" s="22">
        <v>9</v>
      </c>
      <c r="F83" s="16">
        <f t="shared" si="8"/>
        <v>7.460335880899882</v>
      </c>
      <c r="G83" s="22">
        <v>3</v>
      </c>
      <c r="H83" s="30">
        <f t="shared" si="9"/>
        <v>3.077080875942356</v>
      </c>
      <c r="I83" s="15">
        <v>210</v>
      </c>
      <c r="J83" s="9">
        <f>I83*100/697.043</f>
        <v>30.127266180135226</v>
      </c>
      <c r="K83" s="15">
        <v>3</v>
      </c>
      <c r="L83" s="9">
        <f t="shared" si="12"/>
        <v>2.437874823254075</v>
      </c>
      <c r="M83" s="15">
        <v>1</v>
      </c>
      <c r="N83" s="10">
        <f t="shared" si="10"/>
        <v>1.0368066355624677</v>
      </c>
      <c r="O83" s="42">
        <f t="shared" si="13"/>
        <v>-0.026731714128202685</v>
      </c>
      <c r="P83" s="37" t="s">
        <v>107</v>
      </c>
      <c r="Q83" s="37" t="s">
        <v>94</v>
      </c>
      <c r="Y83" s="27"/>
      <c r="AA83" s="27"/>
      <c r="AC83" s="27"/>
    </row>
    <row r="84" spans="1:17" ht="15">
      <c r="A84" s="40">
        <v>46</v>
      </c>
      <c r="B84" s="56" t="s">
        <v>117</v>
      </c>
      <c r="C84" s="2"/>
      <c r="D84" s="16">
        <f t="shared" si="7"/>
        <v>0</v>
      </c>
      <c r="E84" s="2"/>
      <c r="F84" s="16">
        <f t="shared" si="8"/>
        <v>0</v>
      </c>
      <c r="G84" s="2"/>
      <c r="H84" s="30">
        <f t="shared" si="9"/>
        <v>0</v>
      </c>
      <c r="I84" s="8"/>
      <c r="J84" s="9">
        <f>I84*100/697.043</f>
        <v>0</v>
      </c>
      <c r="K84" s="8"/>
      <c r="L84" s="9">
        <f t="shared" si="12"/>
        <v>0</v>
      </c>
      <c r="M84" s="8"/>
      <c r="N84" s="10">
        <f t="shared" si="10"/>
        <v>0</v>
      </c>
      <c r="O84" s="35" t="s">
        <v>67</v>
      </c>
      <c r="P84" s="36" t="s">
        <v>67</v>
      </c>
      <c r="Q84" s="36" t="s">
        <v>67</v>
      </c>
    </row>
    <row r="85" spans="1:17" ht="28.5" customHeight="1">
      <c r="A85" s="40">
        <v>47</v>
      </c>
      <c r="B85" s="56" t="s">
        <v>118</v>
      </c>
      <c r="C85" s="2">
        <v>169</v>
      </c>
      <c r="D85" s="16">
        <f t="shared" si="7"/>
        <v>24.410853440991453</v>
      </c>
      <c r="E85" s="2">
        <v>1</v>
      </c>
      <c r="F85" s="16">
        <f t="shared" si="8"/>
        <v>0.8289262089888758</v>
      </c>
      <c r="G85" s="2"/>
      <c r="H85" s="30">
        <f t="shared" si="9"/>
        <v>0</v>
      </c>
      <c r="I85" s="8">
        <v>174</v>
      </c>
      <c r="J85" s="9">
        <f>I85*100/697.043</f>
        <v>24.96259197782633</v>
      </c>
      <c r="K85" s="8">
        <v>5</v>
      </c>
      <c r="L85" s="9">
        <f t="shared" si="12"/>
        <v>4.0631247054234585</v>
      </c>
      <c r="M85" s="8">
        <v>2</v>
      </c>
      <c r="N85" s="10">
        <f t="shared" si="10"/>
        <v>2.0736132711249353</v>
      </c>
      <c r="O85" s="41">
        <f>(D85-J85)/J85</f>
        <v>-0.022102614076493943</v>
      </c>
      <c r="P85" s="37" t="s">
        <v>93</v>
      </c>
      <c r="Q85" s="37" t="s">
        <v>86</v>
      </c>
    </row>
    <row r="86" spans="1:17" ht="35.25" customHeight="1">
      <c r="A86" s="40">
        <v>48</v>
      </c>
      <c r="B86" s="56" t="s">
        <v>103</v>
      </c>
      <c r="C86" s="25">
        <v>211564</v>
      </c>
      <c r="D86" s="63">
        <f t="shared" si="7"/>
        <v>30558.92187804684</v>
      </c>
      <c r="E86" s="25">
        <v>156722</v>
      </c>
      <c r="F86" s="65">
        <f t="shared" si="8"/>
        <v>129910.97332515458</v>
      </c>
      <c r="G86" s="25">
        <v>142939</v>
      </c>
      <c r="H86" s="66">
        <f t="shared" si="9"/>
        <v>146611.6211087748</v>
      </c>
      <c r="I86" s="34">
        <v>243441</v>
      </c>
      <c r="J86" s="64">
        <f>I86*100/697.043</f>
        <v>34924.81812456333</v>
      </c>
      <c r="K86" s="34">
        <v>170109</v>
      </c>
      <c r="L86" s="67">
        <f t="shared" si="12"/>
        <v>138234.81610297583</v>
      </c>
      <c r="M86" s="34">
        <v>153957</v>
      </c>
      <c r="N86" s="68">
        <f t="shared" si="10"/>
        <v>159623.63919129083</v>
      </c>
      <c r="O86" s="42">
        <f>(D86-J86)/J86</f>
        <v>-0.1250084175369225</v>
      </c>
      <c r="P86" s="41">
        <f>(F86-L86)/L86</f>
        <v>-0.06021524108384197</v>
      </c>
      <c r="Q86" s="41">
        <f>(H86-N86)/N86</f>
        <v>-0.08151686146512803</v>
      </c>
    </row>
    <row r="87" spans="1:17" ht="12" customHeight="1">
      <c r="A87" s="40">
        <v>49</v>
      </c>
      <c r="B87" s="56" t="s">
        <v>48</v>
      </c>
      <c r="C87" s="2">
        <v>250</v>
      </c>
      <c r="D87" s="16">
        <f t="shared" si="7"/>
        <v>36.11072994229505</v>
      </c>
      <c r="E87" s="2">
        <v>124</v>
      </c>
      <c r="F87" s="28">
        <f t="shared" si="8"/>
        <v>102.78684991462059</v>
      </c>
      <c r="G87" s="2">
        <v>119</v>
      </c>
      <c r="H87" s="31">
        <f t="shared" si="9"/>
        <v>122.05754141238012</v>
      </c>
      <c r="I87" s="8">
        <v>2347</v>
      </c>
      <c r="J87" s="46">
        <f>I87*100/697.043</f>
        <v>336.7080653560828</v>
      </c>
      <c r="K87" s="8">
        <v>1129</v>
      </c>
      <c r="L87" s="46">
        <f t="shared" si="12"/>
        <v>917.4535584846169</v>
      </c>
      <c r="M87" s="8">
        <v>990</v>
      </c>
      <c r="N87" s="51">
        <f t="shared" si="10"/>
        <v>1026.4385692068429</v>
      </c>
      <c r="O87" s="42">
        <f>(D87-J87)/J87</f>
        <v>-0.8927535938169273</v>
      </c>
      <c r="P87" s="42">
        <f>(F87-L87)/L87</f>
        <v>-0.8879650648645405</v>
      </c>
      <c r="Q87" s="42">
        <f>(H87-N87)/N87</f>
        <v>-0.8810863649573327</v>
      </c>
    </row>
    <row r="88" spans="1:17" ht="12" customHeight="1" hidden="1">
      <c r="A88" s="40"/>
      <c r="B88" s="71"/>
      <c r="C88" s="79">
        <v>2010</v>
      </c>
      <c r="D88" s="80"/>
      <c r="E88" s="80"/>
      <c r="F88" s="80"/>
      <c r="G88" s="81"/>
      <c r="H88" s="81"/>
      <c r="I88" s="75">
        <v>2009</v>
      </c>
      <c r="J88" s="76"/>
      <c r="K88" s="76"/>
      <c r="L88" s="76"/>
      <c r="M88" s="77"/>
      <c r="N88" s="78"/>
      <c r="O88" s="69" t="s">
        <v>70</v>
      </c>
      <c r="P88" s="69"/>
      <c r="Q88" s="70"/>
    </row>
    <row r="89" spans="1:17" ht="12" customHeight="1" hidden="1">
      <c r="A89" s="40"/>
      <c r="B89" s="71"/>
      <c r="C89" s="2" t="s">
        <v>56</v>
      </c>
      <c r="D89" s="3" t="s">
        <v>61</v>
      </c>
      <c r="E89" s="3" t="s">
        <v>69</v>
      </c>
      <c r="F89" s="3" t="s">
        <v>61</v>
      </c>
      <c r="G89" s="3" t="s">
        <v>68</v>
      </c>
      <c r="H89" s="5" t="s">
        <v>61</v>
      </c>
      <c r="I89" s="8" t="s">
        <v>56</v>
      </c>
      <c r="J89" s="13" t="s">
        <v>61</v>
      </c>
      <c r="K89" s="13" t="s">
        <v>69</v>
      </c>
      <c r="L89" s="13" t="s">
        <v>61</v>
      </c>
      <c r="M89" s="52" t="s">
        <v>68</v>
      </c>
      <c r="N89" s="14" t="s">
        <v>61</v>
      </c>
      <c r="O89" s="38" t="s">
        <v>56</v>
      </c>
      <c r="P89" s="39" t="s">
        <v>69</v>
      </c>
      <c r="Q89" s="39" t="s">
        <v>68</v>
      </c>
    </row>
    <row r="90" spans="1:17" ht="12" customHeight="1" hidden="1">
      <c r="A90" s="40"/>
      <c r="B90" s="56" t="s">
        <v>49</v>
      </c>
      <c r="C90" s="2"/>
      <c r="D90" s="16">
        <f aca="true" t="shared" si="14" ref="D90:D100">C90*100/692.315</f>
        <v>0</v>
      </c>
      <c r="E90" s="2"/>
      <c r="F90" s="16">
        <f aca="true" t="shared" si="15" ref="F90:F100">E90*100/120.638</f>
        <v>0</v>
      </c>
      <c r="G90" s="2"/>
      <c r="H90" s="30">
        <f aca="true" t="shared" si="16" ref="H90:H100">G90*100/97.495</f>
        <v>0</v>
      </c>
      <c r="I90" s="8"/>
      <c r="J90" s="9">
        <f aca="true" t="shared" si="17" ref="J90:J100">I90*100/697.043</f>
        <v>0</v>
      </c>
      <c r="K90" s="8"/>
      <c r="L90" s="9">
        <f aca="true" t="shared" si="18" ref="L90:L100">K90*100/123.058</f>
        <v>0</v>
      </c>
      <c r="M90" s="8"/>
      <c r="N90" s="10">
        <f aca="true" t="shared" si="19" ref="N90:N100">M90*100/96.45</f>
        <v>0</v>
      </c>
      <c r="O90" s="35" t="s">
        <v>67</v>
      </c>
      <c r="P90" s="36" t="s">
        <v>67</v>
      </c>
      <c r="Q90" s="36" t="s">
        <v>67</v>
      </c>
    </row>
    <row r="91" spans="1:17" ht="12" customHeight="1" hidden="1">
      <c r="A91" s="40"/>
      <c r="B91" s="56" t="s">
        <v>50</v>
      </c>
      <c r="C91" s="2"/>
      <c r="D91" s="16">
        <f t="shared" si="14"/>
        <v>0</v>
      </c>
      <c r="E91" s="2"/>
      <c r="F91" s="16">
        <f t="shared" si="15"/>
        <v>0</v>
      </c>
      <c r="G91" s="2"/>
      <c r="H91" s="30">
        <f t="shared" si="16"/>
        <v>0</v>
      </c>
      <c r="I91" s="8"/>
      <c r="J91" s="9">
        <f t="shared" si="17"/>
        <v>0</v>
      </c>
      <c r="K91" s="8"/>
      <c r="L91" s="9">
        <f t="shared" si="18"/>
        <v>0</v>
      </c>
      <c r="M91" s="8"/>
      <c r="N91" s="10">
        <f t="shared" si="19"/>
        <v>0</v>
      </c>
      <c r="O91" s="35" t="s">
        <v>67</v>
      </c>
      <c r="P91" s="36" t="s">
        <v>67</v>
      </c>
      <c r="Q91" s="36" t="s">
        <v>67</v>
      </c>
    </row>
    <row r="92" spans="1:17" ht="12" customHeight="1" hidden="1">
      <c r="A92" s="40"/>
      <c r="B92" s="56" t="s">
        <v>51</v>
      </c>
      <c r="C92" s="2"/>
      <c r="D92" s="16">
        <f t="shared" si="14"/>
        <v>0</v>
      </c>
      <c r="E92" s="2"/>
      <c r="F92" s="16">
        <f t="shared" si="15"/>
        <v>0</v>
      </c>
      <c r="G92" s="2"/>
      <c r="H92" s="30">
        <f t="shared" si="16"/>
        <v>0</v>
      </c>
      <c r="I92" s="8"/>
      <c r="J92" s="9">
        <f t="shared" si="17"/>
        <v>0</v>
      </c>
      <c r="K92" s="8"/>
      <c r="L92" s="9">
        <f t="shared" si="18"/>
        <v>0</v>
      </c>
      <c r="M92" s="8"/>
      <c r="N92" s="10">
        <f t="shared" si="19"/>
        <v>0</v>
      </c>
      <c r="O92" s="35" t="s">
        <v>67</v>
      </c>
      <c r="P92" s="36" t="s">
        <v>67</v>
      </c>
      <c r="Q92" s="36" t="s">
        <v>67</v>
      </c>
    </row>
    <row r="93" spans="1:17" ht="12" customHeight="1" hidden="1">
      <c r="A93" s="40"/>
      <c r="B93" s="56" t="s">
        <v>52</v>
      </c>
      <c r="C93" s="2"/>
      <c r="D93" s="16">
        <f t="shared" si="14"/>
        <v>0</v>
      </c>
      <c r="E93" s="2"/>
      <c r="F93" s="16">
        <f t="shared" si="15"/>
        <v>0</v>
      </c>
      <c r="G93" s="2"/>
      <c r="H93" s="30">
        <f t="shared" si="16"/>
        <v>0</v>
      </c>
      <c r="I93" s="8"/>
      <c r="J93" s="9">
        <f t="shared" si="17"/>
        <v>0</v>
      </c>
      <c r="K93" s="8"/>
      <c r="L93" s="9">
        <f t="shared" si="18"/>
        <v>0</v>
      </c>
      <c r="M93" s="8"/>
      <c r="N93" s="10">
        <f t="shared" si="19"/>
        <v>0</v>
      </c>
      <c r="O93" s="35" t="s">
        <v>67</v>
      </c>
      <c r="P93" s="36" t="s">
        <v>67</v>
      </c>
      <c r="Q93" s="36" t="s">
        <v>67</v>
      </c>
    </row>
    <row r="94" spans="1:21" ht="12" customHeight="1" hidden="1">
      <c r="A94" s="40"/>
      <c r="B94" s="56" t="s">
        <v>64</v>
      </c>
      <c r="C94" s="2">
        <v>335</v>
      </c>
      <c r="D94" s="16">
        <f t="shared" si="14"/>
        <v>48.38837812267537</v>
      </c>
      <c r="E94" s="2">
        <v>250</v>
      </c>
      <c r="F94" s="28">
        <f t="shared" si="15"/>
        <v>207.23155224721896</v>
      </c>
      <c r="G94" s="2">
        <v>237</v>
      </c>
      <c r="H94" s="31">
        <f t="shared" si="16"/>
        <v>243.08938919944612</v>
      </c>
      <c r="I94" s="8">
        <v>570</v>
      </c>
      <c r="J94" s="9">
        <f t="shared" si="17"/>
        <v>81.77400820322418</v>
      </c>
      <c r="K94" s="8">
        <v>434</v>
      </c>
      <c r="L94" s="46">
        <f t="shared" si="18"/>
        <v>352.6792244307562</v>
      </c>
      <c r="M94" s="8">
        <v>401</v>
      </c>
      <c r="N94" s="29">
        <f t="shared" si="19"/>
        <v>415.7594608605495</v>
      </c>
      <c r="O94" s="42">
        <f>(D94-J94)/J94</f>
        <v>-0.4082670131269472</v>
      </c>
      <c r="P94" s="42">
        <f>(F94-L94)/L94</f>
        <v>-0.4124078258885191</v>
      </c>
      <c r="Q94" s="42">
        <f>(H94-N94)/N94</f>
        <v>-0.41531242921978606</v>
      </c>
      <c r="T94" s="26"/>
      <c r="U94" s="26"/>
    </row>
    <row r="95" spans="1:24" ht="12" customHeight="1" hidden="1">
      <c r="A95" s="40"/>
      <c r="B95" s="56" t="s">
        <v>65</v>
      </c>
      <c r="C95" s="2">
        <v>559</v>
      </c>
      <c r="D95" s="16">
        <f t="shared" si="14"/>
        <v>80.74359215097174</v>
      </c>
      <c r="E95" s="2">
        <v>298</v>
      </c>
      <c r="F95" s="28">
        <f t="shared" si="15"/>
        <v>247.020010278685</v>
      </c>
      <c r="G95" s="2">
        <v>237</v>
      </c>
      <c r="H95" s="31">
        <f t="shared" si="16"/>
        <v>243.08938919944612</v>
      </c>
      <c r="I95" s="8">
        <v>791</v>
      </c>
      <c r="J95" s="9">
        <f t="shared" si="17"/>
        <v>113.47936927850935</v>
      </c>
      <c r="K95" s="8">
        <v>456</v>
      </c>
      <c r="L95" s="46">
        <f t="shared" si="18"/>
        <v>370.55697313461945</v>
      </c>
      <c r="M95" s="8">
        <v>369</v>
      </c>
      <c r="N95" s="29">
        <f t="shared" si="19"/>
        <v>382.58164852255055</v>
      </c>
      <c r="O95" s="42">
        <f>(D95-J95)/J95</f>
        <v>-0.28847337922010374</v>
      </c>
      <c r="P95" s="42">
        <f>(F95-L95)/L95</f>
        <v>-0.3333818327878417</v>
      </c>
      <c r="Q95" s="42">
        <f>(H95-N95)/N95</f>
        <v>-0.3646078160355941</v>
      </c>
      <c r="T95" s="27"/>
      <c r="V95" s="27"/>
      <c r="X95" s="27"/>
    </row>
    <row r="96" spans="1:17" ht="12" customHeight="1" hidden="1">
      <c r="A96" s="40"/>
      <c r="B96" s="60" t="s">
        <v>66</v>
      </c>
      <c r="C96" s="2">
        <v>3</v>
      </c>
      <c r="D96" s="16">
        <f t="shared" si="14"/>
        <v>0.4333287593075406</v>
      </c>
      <c r="E96" s="2">
        <v>3</v>
      </c>
      <c r="F96" s="16">
        <f t="shared" si="15"/>
        <v>2.486778626966627</v>
      </c>
      <c r="G96" s="2">
        <v>3</v>
      </c>
      <c r="H96" s="30">
        <f t="shared" si="16"/>
        <v>3.077080875942356</v>
      </c>
      <c r="I96" s="8">
        <v>6</v>
      </c>
      <c r="J96" s="9">
        <f t="shared" si="17"/>
        <v>0.8607790337181493</v>
      </c>
      <c r="K96" s="8">
        <v>3</v>
      </c>
      <c r="L96" s="9">
        <f t="shared" si="18"/>
        <v>2.437874823254075</v>
      </c>
      <c r="M96" s="8">
        <v>3</v>
      </c>
      <c r="N96" s="10">
        <f t="shared" si="19"/>
        <v>3.1104199066874028</v>
      </c>
      <c r="O96" s="35" t="s">
        <v>95</v>
      </c>
      <c r="P96" s="36" t="s">
        <v>87</v>
      </c>
      <c r="Q96" s="36" t="s">
        <v>87</v>
      </c>
    </row>
    <row r="97" spans="1:17" ht="12" customHeight="1">
      <c r="A97" s="40">
        <v>50</v>
      </c>
      <c r="B97" s="56" t="s">
        <v>53</v>
      </c>
      <c r="C97" s="2"/>
      <c r="D97" s="16">
        <f t="shared" si="14"/>
        <v>0</v>
      </c>
      <c r="E97" s="2"/>
      <c r="F97" s="16">
        <f t="shared" si="15"/>
        <v>0</v>
      </c>
      <c r="G97" s="2"/>
      <c r="H97" s="30">
        <f t="shared" si="16"/>
        <v>0</v>
      </c>
      <c r="I97" s="8"/>
      <c r="J97" s="9">
        <f t="shared" si="17"/>
        <v>0</v>
      </c>
      <c r="K97" s="8"/>
      <c r="L97" s="9">
        <f t="shared" si="18"/>
        <v>0</v>
      </c>
      <c r="M97" s="8"/>
      <c r="N97" s="10">
        <f t="shared" si="19"/>
        <v>0</v>
      </c>
      <c r="O97" s="35" t="s">
        <v>67</v>
      </c>
      <c r="P97" s="36" t="s">
        <v>67</v>
      </c>
      <c r="Q97" s="36" t="s">
        <v>67</v>
      </c>
    </row>
    <row r="98" spans="1:17" ht="12" customHeight="1">
      <c r="A98" s="40">
        <v>51</v>
      </c>
      <c r="B98" s="56" t="s">
        <v>55</v>
      </c>
      <c r="C98" s="2"/>
      <c r="D98" s="16">
        <f>C98*100/692.315</f>
        <v>0</v>
      </c>
      <c r="E98" s="2"/>
      <c r="F98" s="16">
        <f>E98*100/120.638</f>
        <v>0</v>
      </c>
      <c r="G98" s="2"/>
      <c r="H98" s="30">
        <f>G98*100/97.495</f>
        <v>0</v>
      </c>
      <c r="I98" s="8"/>
      <c r="J98" s="9">
        <f>I98*100/697.043</f>
        <v>0</v>
      </c>
      <c r="K98" s="8"/>
      <c r="L98" s="9">
        <f>K98*100/123.058</f>
        <v>0</v>
      </c>
      <c r="M98" s="8"/>
      <c r="N98" s="10">
        <f>M98*100/96.45</f>
        <v>0</v>
      </c>
      <c r="O98" s="49" t="s">
        <v>67</v>
      </c>
      <c r="P98" s="50" t="s">
        <v>67</v>
      </c>
      <c r="Q98" s="50" t="s">
        <v>67</v>
      </c>
    </row>
    <row r="99" spans="1:17" ht="12" customHeight="1" hidden="1">
      <c r="A99" s="40"/>
      <c r="B99" s="56" t="s">
        <v>84</v>
      </c>
      <c r="C99" s="2"/>
      <c r="D99" s="16">
        <f t="shared" si="14"/>
        <v>0</v>
      </c>
      <c r="E99" s="2"/>
      <c r="F99" s="16">
        <f t="shared" si="15"/>
        <v>0</v>
      </c>
      <c r="G99" s="2"/>
      <c r="H99" s="30">
        <f t="shared" si="16"/>
        <v>0</v>
      </c>
      <c r="I99" s="8"/>
      <c r="J99" s="9">
        <f t="shared" si="17"/>
        <v>0</v>
      </c>
      <c r="K99" s="8"/>
      <c r="L99" s="9">
        <f t="shared" si="18"/>
        <v>0</v>
      </c>
      <c r="M99" s="8"/>
      <c r="N99" s="10">
        <f t="shared" si="19"/>
        <v>0</v>
      </c>
      <c r="O99" s="35" t="s">
        <v>67</v>
      </c>
      <c r="P99" s="36" t="s">
        <v>67</v>
      </c>
      <c r="Q99" s="36" t="s">
        <v>67</v>
      </c>
    </row>
    <row r="100" spans="1:17" ht="23.25" customHeight="1">
      <c r="A100" s="40">
        <v>52</v>
      </c>
      <c r="B100" s="56" t="s">
        <v>54</v>
      </c>
      <c r="C100" s="2"/>
      <c r="D100" s="16">
        <f t="shared" si="14"/>
        <v>0</v>
      </c>
      <c r="E100" s="2"/>
      <c r="F100" s="16">
        <f t="shared" si="15"/>
        <v>0</v>
      </c>
      <c r="G100" s="2"/>
      <c r="H100" s="30">
        <f t="shared" si="16"/>
        <v>0</v>
      </c>
      <c r="I100" s="8">
        <v>5</v>
      </c>
      <c r="J100" s="9">
        <f t="shared" si="17"/>
        <v>0.7173158614317912</v>
      </c>
      <c r="K100" s="8">
        <v>5</v>
      </c>
      <c r="L100" s="9">
        <f t="shared" si="18"/>
        <v>4.0631247054234585</v>
      </c>
      <c r="M100" s="8">
        <v>5</v>
      </c>
      <c r="N100" s="10">
        <f t="shared" si="19"/>
        <v>5.184033177812338</v>
      </c>
      <c r="O100" s="35" t="s">
        <v>92</v>
      </c>
      <c r="P100" s="35" t="s">
        <v>92</v>
      </c>
      <c r="Q100" s="35" t="s">
        <v>92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I2:N2"/>
    <mergeCell ref="C2:H2"/>
    <mergeCell ref="O2:Q2"/>
    <mergeCell ref="O45:Q45"/>
    <mergeCell ref="A2:A3"/>
    <mergeCell ref="A1:Q1"/>
    <mergeCell ref="B2:B3"/>
    <mergeCell ref="O88:Q88"/>
    <mergeCell ref="B45:B46"/>
    <mergeCell ref="C45:H45"/>
    <mergeCell ref="I45:N45"/>
    <mergeCell ref="B88:B89"/>
    <mergeCell ref="C88:H88"/>
    <mergeCell ref="I88:N88"/>
  </mergeCells>
  <printOptions horizont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RosPotrebNadzor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</dc:creator>
  <cp:keywords/>
  <dc:description/>
  <cp:lastModifiedBy>S_EPD</cp:lastModifiedBy>
  <cp:lastPrinted>2011-02-02T15:30:42Z</cp:lastPrinted>
  <dcterms:created xsi:type="dcterms:W3CDTF">2008-02-19T06:47:57Z</dcterms:created>
  <dcterms:modified xsi:type="dcterms:W3CDTF">2011-02-02T15:30:45Z</dcterms:modified>
  <cp:category/>
  <cp:version/>
  <cp:contentType/>
  <cp:contentStatus/>
</cp:coreProperties>
</file>