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<sst xmlns="http://schemas.openxmlformats.org/spreadsheetml/2006/main" count="195" uniqueCount="77">
  <si>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</si>
  <si>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</si>
  <si>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</si>
  <si>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</si>
  <si>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</si>
  <si>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</si>
  <si>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</si>
  <si>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</si>
  <si>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</si>
  <si>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</si>
  <si>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</si>
  <si>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</si>
  <si>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</si>
  <si>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</si>
  <si>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</si>
  <si>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</si>
  <si>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</si>
  <si>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</si>
  <si>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</si>
  <si>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</si>
  <si>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</si>
  <si>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</si>
  <si>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</si>
  <si>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</si>
  <si>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</si>
  <si>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</si>
  <si>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</si>
  <si>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</si>
  <si>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</si>
  <si>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</si>
  <si>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</si>
  <si>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</si>
  <si>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</si>
  <si>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</si>
  <si>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</si>
  <si>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</si>
  <si>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Трихоцефалез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</si>
  <si>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</si>
  <si>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</si>
  <si>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</si>
  <si>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</si>
  <si>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</si>
  <si>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</si>
  <si>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</si>
  <si>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</si>
  <si>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</si>
  <si>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</si>
  <si>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</si>
  <si>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</si>
  <si>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</si>
  <si>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нее: генерализованные формы</t>
  </si>
  <si>
    <t xml:space="preserve">     из них:лихорадка Западного Нила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</si>
  <si>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</si>
  <si>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</si>
  <si>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</si>
  <si>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</si>
  <si>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</si>
  <si>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</si>
  <si>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</si>
  <si>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</si>
  <si>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</si>
  <si>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</si>
  <si>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</si>
  <si>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</si>
  <si>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</si>
  <si>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 xml:space="preserve">   Крымская гемморогическая лихорадка</t>
  </si>
  <si>
    <t>из них: хронич гепатит В</t>
  </si>
  <si>
    <t>- 6 сл.</t>
  </si>
  <si>
    <t>в2,1р.</t>
  </si>
  <si>
    <t>в2,5р.</t>
  </si>
  <si>
    <t>- 9 сл.</t>
  </si>
  <si>
    <t>- 5 сл.</t>
  </si>
  <si>
    <t>- 8 сл.</t>
  </si>
  <si>
    <t>+ 3 сл.</t>
  </si>
  <si>
    <t>+ 4 сл.</t>
  </si>
  <si>
    <t>+ 6 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</si>
  <si>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январь-октябрь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2011-2010гг.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</si>
</sst>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3" fillId="0" borderId="10" xfId="55" applyNumberFormat="1" applyFont="1" applyFill="1" applyBorder="1" applyAlignment="1">
      <alignment horizontal="center" vertical="center"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0" fontId="3" fillId="0" borderId="10" xfId="55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readingOrder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45" fillId="0" borderId="12" xfId="0" applyFont="1" applyFill="1" applyBorder="1" applyAlignment="1">
      <alignment vertical="top" wrapText="1"/>
    </xf>
    <xf numFmtId="1" fontId="45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horizontal="left" vertical="top" wrapText="1" inden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left" vertical="top" wrapText="1" indent="2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2" fillId="0" borderId="11" xfId="55" applyNumberFormat="1" applyFont="1" applyFill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4.7109375" style="1" customWidth="1"/>
    <col min="2" max="3" width="5.00390625" style="1" customWidth="1"/>
    <col min="4" max="4" width="4.7109375" style="1" customWidth="1"/>
    <col min="5" max="5" width="5.57421875" style="1" customWidth="1"/>
    <col min="6" max="6" width="4.57421875" style="1" customWidth="1"/>
    <col min="7" max="7" width="5.7109375" style="1" customWidth="1"/>
    <col min="8" max="9" width="5.00390625" style="1" customWidth="1"/>
    <col min="10" max="10" width="4.7109375" style="1" customWidth="1"/>
    <col min="11" max="11" width="5.7109375" style="1" customWidth="1"/>
    <col min="12" max="12" width="5.00390625" style="1" customWidth="1"/>
    <col min="13" max="13" width="5.57421875" style="0" customWidth="1"/>
    <col min="14" max="14" width="4.7109375" style="0" customWidth="1"/>
    <col min="15" max="15" width="5.00390625" style="0" customWidth="1"/>
    <col min="16" max="16" width="4.421875" style="0" customWidth="1"/>
  </cols>
  <sheetData>
    <row r="1" spans="1:16" ht="12.7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</row>
    <row r="2" spans="1:16" ht="11.25" customHeight="1">
      <c r="A2" s="55"/>
      <c r="B2" s="58">
        <v>2011</v>
      </c>
      <c r="C2" s="59"/>
      <c r="D2" s="59"/>
      <c r="E2" s="59"/>
      <c r="F2" s="60"/>
      <c r="G2" s="60"/>
      <c r="H2" s="56">
        <v>2010</v>
      </c>
      <c r="I2" s="56"/>
      <c r="J2" s="56"/>
      <c r="K2" s="56"/>
      <c r="L2" s="57"/>
      <c r="M2" s="57"/>
      <c r="N2" s="61" t="s">
        <v>46</v>
      </c>
      <c r="O2" s="61"/>
      <c r="P2" s="62"/>
    </row>
    <row r="3" spans="1:16" ht="27" customHeight="1">
      <c r="A3" s="55"/>
      <c r="B3" s="19" t="s">
        <v>37</v>
      </c>
      <c r="C3" s="20" t="s">
        <v>40</v>
      </c>
      <c r="D3" s="20" t="s">
        <v>45</v>
      </c>
      <c r="E3" s="20" t="s">
        <v>40</v>
      </c>
      <c r="F3" s="21" t="s">
        <v>44</v>
      </c>
      <c r="G3" s="22" t="s">
        <v>40</v>
      </c>
      <c r="H3" s="19" t="s">
        <v>37</v>
      </c>
      <c r="I3" s="20" t="s">
        <v>40</v>
      </c>
      <c r="J3" s="20" t="s">
        <v>45</v>
      </c>
      <c r="K3" s="20" t="s">
        <v>40</v>
      </c>
      <c r="L3" s="21" t="s">
        <v>44</v>
      </c>
      <c r="M3" s="20" t="s">
        <v>40</v>
      </c>
      <c r="N3" s="23" t="s">
        <v>37</v>
      </c>
      <c r="O3" s="24" t="s">
        <v>45</v>
      </c>
      <c r="P3" s="25" t="s">
        <v>44</v>
      </c>
    </row>
    <row r="4" spans="1:16" ht="12" customHeight="1">
      <c r="A4" s="26" t="s">
        <v>0</v>
      </c>
      <c r="B4" s="19"/>
      <c r="C4" s="5">
        <f>B4*100/688.331</f>
        <v>0</v>
      </c>
      <c r="D4" s="19"/>
      <c r="E4" s="5">
        <f>D4*100/114.837</f>
        <v>0</v>
      </c>
      <c r="F4" s="17"/>
      <c r="G4" s="6">
        <f>F4*100/98.893</f>
        <v>0</v>
      </c>
      <c r="H4" s="18"/>
      <c r="I4" s="15">
        <f aca="true" t="shared" si="0" ref="I4:I22">H4*100/692.315</f>
        <v>0</v>
      </c>
      <c r="J4" s="18"/>
      <c r="K4" s="15">
        <f aca="true" t="shared" si="1" ref="K4:K22">J4*100/120.638</f>
        <v>0</v>
      </c>
      <c r="L4" s="27"/>
      <c r="M4" s="15">
        <f aca="true" t="shared" si="2" ref="M4:M22">L4*100/97.495</f>
        <v>0</v>
      </c>
      <c r="N4" s="12" t="s">
        <v>43</v>
      </c>
      <c r="O4" s="13" t="s">
        <v>43</v>
      </c>
      <c r="P4" s="13" t="s">
        <v>43</v>
      </c>
    </row>
    <row r="5" spans="1:16" ht="12" customHeight="1">
      <c r="A5" s="26" t="s">
        <v>1</v>
      </c>
      <c r="B5" s="20">
        <v>58</v>
      </c>
      <c r="C5" s="5">
        <f aca="true" t="shared" si="3" ref="C5:C22">B5*100/688.331</f>
        <v>8.426178684382949</v>
      </c>
      <c r="D5" s="19">
        <v>31</v>
      </c>
      <c r="E5" s="5">
        <f aca="true" t="shared" si="4" ref="E5:E22">D5*100/114.837</f>
        <v>26.994783911108787</v>
      </c>
      <c r="F5" s="19">
        <v>30</v>
      </c>
      <c r="G5" s="6">
        <f aca="true" t="shared" si="5" ref="G5:G22">F5*100/98.893</f>
        <v>30.335817499721923</v>
      </c>
      <c r="H5" s="46">
        <v>96</v>
      </c>
      <c r="I5" s="28">
        <f t="shared" si="0"/>
        <v>13.8665202978413</v>
      </c>
      <c r="J5" s="18">
        <v>40</v>
      </c>
      <c r="K5" s="15">
        <f t="shared" si="1"/>
        <v>33.157048359555034</v>
      </c>
      <c r="L5" s="18">
        <v>29</v>
      </c>
      <c r="M5" s="15">
        <f t="shared" si="2"/>
        <v>29.74511513410944</v>
      </c>
      <c r="N5" s="2">
        <f>(C5-I5)/I5</f>
        <v>-0.3923364691793144</v>
      </c>
      <c r="O5" s="2">
        <f>(E5-K5)/K5</f>
        <v>-0.18585081463291458</v>
      </c>
      <c r="P5" s="3">
        <f>(G5-M5)/M5</f>
        <v>0.01985880246047897</v>
      </c>
    </row>
    <row r="6" spans="1:16" ht="12" customHeight="1">
      <c r="A6" s="26" t="s">
        <v>2</v>
      </c>
      <c r="B6" s="29">
        <v>50</v>
      </c>
      <c r="C6" s="5">
        <f t="shared" si="3"/>
        <v>7.263947141709439</v>
      </c>
      <c r="D6" s="19">
        <v>5</v>
      </c>
      <c r="E6" s="5">
        <f t="shared" si="4"/>
        <v>4.353997405017546</v>
      </c>
      <c r="F6" s="19">
        <v>2</v>
      </c>
      <c r="G6" s="6">
        <f t="shared" si="5"/>
        <v>2.0223878333147947</v>
      </c>
      <c r="H6" s="46">
        <v>41</v>
      </c>
      <c r="I6" s="28">
        <f t="shared" si="0"/>
        <v>5.922159710536389</v>
      </c>
      <c r="J6" s="18">
        <v>14</v>
      </c>
      <c r="K6" s="15">
        <f t="shared" si="1"/>
        <v>11.604966925844261</v>
      </c>
      <c r="L6" s="18">
        <v>10</v>
      </c>
      <c r="M6" s="15">
        <f t="shared" si="2"/>
        <v>10.256936253141186</v>
      </c>
      <c r="N6" s="3">
        <f>(C6-I6)/I6</f>
        <v>0.226570625710383</v>
      </c>
      <c r="O6" s="4" t="s">
        <v>70</v>
      </c>
      <c r="P6" s="4" t="s">
        <v>72</v>
      </c>
    </row>
    <row r="7" spans="1:16" ht="23.25" customHeight="1">
      <c r="A7" s="26" t="s">
        <v>38</v>
      </c>
      <c r="B7" s="20">
        <v>455</v>
      </c>
      <c r="C7" s="5">
        <f t="shared" si="3"/>
        <v>66.1019189895559</v>
      </c>
      <c r="D7" s="19">
        <v>264</v>
      </c>
      <c r="E7" s="30">
        <f t="shared" si="4"/>
        <v>229.89106298492646</v>
      </c>
      <c r="F7" s="19">
        <v>260</v>
      </c>
      <c r="G7" s="9">
        <f t="shared" si="5"/>
        <v>262.91041833092333</v>
      </c>
      <c r="H7" s="46">
        <v>613</v>
      </c>
      <c r="I7" s="28">
        <f t="shared" si="0"/>
        <v>88.54350981850746</v>
      </c>
      <c r="J7" s="18">
        <v>308</v>
      </c>
      <c r="K7" s="15">
        <f t="shared" si="1"/>
        <v>255.30927236857374</v>
      </c>
      <c r="L7" s="18">
        <v>292</v>
      </c>
      <c r="M7" s="15">
        <f t="shared" si="2"/>
        <v>299.5025385917226</v>
      </c>
      <c r="N7" s="2">
        <f>(C7-I7)/I7</f>
        <v>-0.25345269094201633</v>
      </c>
      <c r="O7" s="2">
        <f>(E7-K7)/K7</f>
        <v>-0.0995585046631312</v>
      </c>
      <c r="P7" s="2">
        <f>(G7-M7)/M7</f>
        <v>-0.12217632756255568</v>
      </c>
    </row>
    <row r="8" spans="1:16" ht="22.5" customHeight="1">
      <c r="A8" s="26" t="s">
        <v>63</v>
      </c>
      <c r="B8" s="31">
        <v>1902</v>
      </c>
      <c r="C8" s="30">
        <f t="shared" si="3"/>
        <v>276.32054927062705</v>
      </c>
      <c r="D8" s="19">
        <v>1256</v>
      </c>
      <c r="E8" s="8">
        <f t="shared" si="4"/>
        <v>1093.7241481404076</v>
      </c>
      <c r="F8" s="19">
        <v>1208</v>
      </c>
      <c r="G8" s="9">
        <f t="shared" si="5"/>
        <v>1221.522251322136</v>
      </c>
      <c r="H8" s="18">
        <v>2405</v>
      </c>
      <c r="I8" s="15">
        <f t="shared" si="0"/>
        <v>347.3852220448784</v>
      </c>
      <c r="J8" s="18">
        <v>1498</v>
      </c>
      <c r="K8" s="14">
        <f t="shared" si="1"/>
        <v>1241.731461065336</v>
      </c>
      <c r="L8" s="18">
        <v>1434</v>
      </c>
      <c r="M8" s="47">
        <f t="shared" si="2"/>
        <v>1470.8446587004462</v>
      </c>
      <c r="N8" s="2">
        <f>(C8-I8)/I8</f>
        <v>-0.20457022424825702</v>
      </c>
      <c r="O8" s="2">
        <f>(E8-K8)/K8</f>
        <v>-0.11919430051159882</v>
      </c>
      <c r="P8" s="2">
        <f>(G8-M8)/M8</f>
        <v>-0.16950967996756167</v>
      </c>
    </row>
    <row r="9" spans="1:16" ht="12" customHeight="1">
      <c r="A9" s="26" t="s">
        <v>8</v>
      </c>
      <c r="B9" s="19"/>
      <c r="C9" s="5">
        <f t="shared" si="3"/>
        <v>0</v>
      </c>
      <c r="D9" s="19"/>
      <c r="E9" s="5">
        <f t="shared" si="4"/>
        <v>0</v>
      </c>
      <c r="F9" s="19"/>
      <c r="G9" s="6">
        <f t="shared" si="5"/>
        <v>0</v>
      </c>
      <c r="H9" s="18"/>
      <c r="I9" s="15">
        <f t="shared" si="0"/>
        <v>0</v>
      </c>
      <c r="J9" s="18"/>
      <c r="K9" s="15">
        <f t="shared" si="1"/>
        <v>0</v>
      </c>
      <c r="L9" s="18"/>
      <c r="M9" s="15">
        <f t="shared" si="2"/>
        <v>0</v>
      </c>
      <c r="N9" s="12" t="s">
        <v>43</v>
      </c>
      <c r="O9" s="13" t="s">
        <v>43</v>
      </c>
      <c r="P9" s="13" t="s">
        <v>43</v>
      </c>
    </row>
    <row r="10" spans="1:16" ht="12" customHeight="1">
      <c r="A10" s="32" t="s">
        <v>9</v>
      </c>
      <c r="B10" s="19">
        <v>2</v>
      </c>
      <c r="C10" s="5">
        <f t="shared" si="3"/>
        <v>0.29055788566837754</v>
      </c>
      <c r="D10" s="19">
        <v>2</v>
      </c>
      <c r="E10" s="5">
        <f t="shared" si="4"/>
        <v>1.7415989620070187</v>
      </c>
      <c r="F10" s="19">
        <v>2</v>
      </c>
      <c r="G10" s="6">
        <f t="shared" si="5"/>
        <v>2.0223878333147947</v>
      </c>
      <c r="H10" s="18"/>
      <c r="I10" s="15">
        <f t="shared" si="0"/>
        <v>0</v>
      </c>
      <c r="J10" s="18"/>
      <c r="K10" s="15">
        <f t="shared" si="1"/>
        <v>0</v>
      </c>
      <c r="L10" s="18"/>
      <c r="M10" s="15">
        <f t="shared" si="2"/>
        <v>0</v>
      </c>
      <c r="N10" s="12" t="s">
        <v>61</v>
      </c>
      <c r="O10" s="12" t="s">
        <v>61</v>
      </c>
      <c r="P10" s="52" t="s">
        <v>61</v>
      </c>
    </row>
    <row r="11" spans="1:16" ht="12" customHeight="1">
      <c r="A11" s="32" t="s">
        <v>3</v>
      </c>
      <c r="B11" s="19">
        <v>5</v>
      </c>
      <c r="C11" s="5">
        <f t="shared" si="3"/>
        <v>0.7263947141709439</v>
      </c>
      <c r="D11" s="19">
        <v>5</v>
      </c>
      <c r="E11" s="5">
        <f t="shared" si="4"/>
        <v>4.353997405017546</v>
      </c>
      <c r="F11" s="19">
        <v>5</v>
      </c>
      <c r="G11" s="6">
        <f t="shared" si="5"/>
        <v>5.055969583286987</v>
      </c>
      <c r="H11" s="18">
        <v>1</v>
      </c>
      <c r="I11" s="15">
        <f t="shared" si="0"/>
        <v>0.1444429197691802</v>
      </c>
      <c r="J11" s="18">
        <v>1</v>
      </c>
      <c r="K11" s="15">
        <f t="shared" si="1"/>
        <v>0.8289262089888758</v>
      </c>
      <c r="L11" s="18">
        <v>1</v>
      </c>
      <c r="M11" s="15">
        <f t="shared" si="2"/>
        <v>1.0256936253141187</v>
      </c>
      <c r="N11" s="12" t="s">
        <v>74</v>
      </c>
      <c r="O11" s="12" t="s">
        <v>74</v>
      </c>
      <c r="P11" s="52" t="s">
        <v>74</v>
      </c>
    </row>
    <row r="12" spans="1:16" ht="12" customHeight="1">
      <c r="A12" s="33" t="s">
        <v>47</v>
      </c>
      <c r="B12" s="19">
        <v>3</v>
      </c>
      <c r="C12" s="5">
        <f t="shared" si="3"/>
        <v>0.43583682850256633</v>
      </c>
      <c r="D12" s="19">
        <v>3</v>
      </c>
      <c r="E12" s="5">
        <f t="shared" si="4"/>
        <v>2.612398443010528</v>
      </c>
      <c r="F12" s="19">
        <v>3</v>
      </c>
      <c r="G12" s="6">
        <f t="shared" si="5"/>
        <v>3.033581749972192</v>
      </c>
      <c r="H12" s="18"/>
      <c r="I12" s="15">
        <f t="shared" si="0"/>
        <v>0</v>
      </c>
      <c r="J12" s="18"/>
      <c r="K12" s="15">
        <f t="shared" si="1"/>
        <v>0</v>
      </c>
      <c r="L12" s="18"/>
      <c r="M12" s="15">
        <f t="shared" si="2"/>
        <v>0</v>
      </c>
      <c r="N12" s="12" t="s">
        <v>73</v>
      </c>
      <c r="O12" s="12" t="s">
        <v>73</v>
      </c>
      <c r="P12" s="52" t="s">
        <v>73</v>
      </c>
    </row>
    <row r="13" spans="1:16" ht="12" customHeight="1">
      <c r="A13" s="32" t="s">
        <v>48</v>
      </c>
      <c r="B13" s="19">
        <v>38</v>
      </c>
      <c r="C13" s="5">
        <f t="shared" si="3"/>
        <v>5.520599827699174</v>
      </c>
      <c r="D13" s="19"/>
      <c r="E13" s="5">
        <f t="shared" si="4"/>
        <v>0</v>
      </c>
      <c r="F13" s="19"/>
      <c r="G13" s="6">
        <f t="shared" si="5"/>
        <v>0</v>
      </c>
      <c r="H13" s="35">
        <v>41</v>
      </c>
      <c r="I13" s="34">
        <f t="shared" si="0"/>
        <v>5.922159710536389</v>
      </c>
      <c r="J13" s="35">
        <v>3</v>
      </c>
      <c r="K13" s="15">
        <f t="shared" si="1"/>
        <v>2.486778626966627</v>
      </c>
      <c r="L13" s="18">
        <v>1</v>
      </c>
      <c r="M13" s="15">
        <f t="shared" si="2"/>
        <v>1.0256936253141187</v>
      </c>
      <c r="N13" s="7">
        <f aca="true" t="shared" si="6" ref="N13:N19">(C13-I13)/I13</f>
        <v>-0.06780632446010885</v>
      </c>
      <c r="O13" s="12" t="s">
        <v>62</v>
      </c>
      <c r="P13" s="12" t="s">
        <v>60</v>
      </c>
    </row>
    <row r="14" spans="1:16" ht="12" customHeight="1">
      <c r="A14" s="33" t="s">
        <v>49</v>
      </c>
      <c r="B14" s="19">
        <v>7</v>
      </c>
      <c r="C14" s="5">
        <f t="shared" si="3"/>
        <v>1.0169525998393214</v>
      </c>
      <c r="D14" s="19"/>
      <c r="E14" s="5">
        <f t="shared" si="4"/>
        <v>0</v>
      </c>
      <c r="F14" s="19"/>
      <c r="G14" s="6">
        <f t="shared" si="5"/>
        <v>0</v>
      </c>
      <c r="H14" s="35">
        <v>11</v>
      </c>
      <c r="I14" s="34">
        <f t="shared" si="0"/>
        <v>1.5888721174609823</v>
      </c>
      <c r="J14" s="35"/>
      <c r="K14" s="15">
        <f t="shared" si="1"/>
        <v>0</v>
      </c>
      <c r="L14" s="18"/>
      <c r="M14" s="15">
        <f t="shared" si="2"/>
        <v>0</v>
      </c>
      <c r="N14" s="2">
        <f t="shared" si="6"/>
        <v>-0.35995314622021835</v>
      </c>
      <c r="O14" s="13" t="s">
        <v>43</v>
      </c>
      <c r="P14" s="13" t="s">
        <v>43</v>
      </c>
    </row>
    <row r="15" spans="1:16" ht="12" customHeight="1">
      <c r="A15" s="33" t="s">
        <v>4</v>
      </c>
      <c r="B15" s="31">
        <v>15</v>
      </c>
      <c r="C15" s="5">
        <f t="shared" si="3"/>
        <v>2.1791841425128315</v>
      </c>
      <c r="D15" s="19"/>
      <c r="E15" s="5">
        <f t="shared" si="4"/>
        <v>0</v>
      </c>
      <c r="F15" s="19"/>
      <c r="G15" s="6">
        <f t="shared" si="5"/>
        <v>0</v>
      </c>
      <c r="H15" s="35">
        <v>11</v>
      </c>
      <c r="I15" s="34">
        <f t="shared" si="0"/>
        <v>1.5888721174609823</v>
      </c>
      <c r="J15" s="35"/>
      <c r="K15" s="15">
        <f t="shared" si="1"/>
        <v>0</v>
      </c>
      <c r="L15" s="18"/>
      <c r="M15" s="15">
        <f t="shared" si="2"/>
        <v>0</v>
      </c>
      <c r="N15" s="3">
        <f t="shared" si="6"/>
        <v>0.37152897238524635</v>
      </c>
      <c r="O15" s="4" t="s">
        <v>43</v>
      </c>
      <c r="P15" s="4" t="s">
        <v>43</v>
      </c>
    </row>
    <row r="16" spans="1:16" ht="12" customHeight="1">
      <c r="A16" s="33" t="s">
        <v>5</v>
      </c>
      <c r="B16" s="19">
        <v>16</v>
      </c>
      <c r="C16" s="5">
        <f t="shared" si="3"/>
        <v>2.3244630853470203</v>
      </c>
      <c r="D16" s="19"/>
      <c r="E16" s="5">
        <f t="shared" si="4"/>
        <v>0</v>
      </c>
      <c r="F16" s="19"/>
      <c r="G16" s="6">
        <f t="shared" si="5"/>
        <v>0</v>
      </c>
      <c r="H16" s="35">
        <v>17</v>
      </c>
      <c r="I16" s="34">
        <f t="shared" si="0"/>
        <v>2.4555296360760632</v>
      </c>
      <c r="J16" s="35">
        <v>3</v>
      </c>
      <c r="K16" s="15">
        <f t="shared" si="1"/>
        <v>2.486778626966627</v>
      </c>
      <c r="L16" s="18">
        <v>1</v>
      </c>
      <c r="M16" s="15">
        <f t="shared" si="2"/>
        <v>1.0256936253141187</v>
      </c>
      <c r="N16" s="3">
        <f t="shared" si="6"/>
        <v>-0.053376081804692575</v>
      </c>
      <c r="O16" s="12" t="s">
        <v>62</v>
      </c>
      <c r="P16" s="12" t="s">
        <v>60</v>
      </c>
    </row>
    <row r="17" spans="1:16" ht="12" customHeight="1">
      <c r="A17" s="26" t="s">
        <v>39</v>
      </c>
      <c r="B17" s="19">
        <v>177</v>
      </c>
      <c r="C17" s="5">
        <f t="shared" si="3"/>
        <v>25.714372881651414</v>
      </c>
      <c r="D17" s="19"/>
      <c r="E17" s="5">
        <f t="shared" si="4"/>
        <v>0</v>
      </c>
      <c r="F17" s="19"/>
      <c r="G17" s="6">
        <f t="shared" si="5"/>
        <v>0</v>
      </c>
      <c r="H17" s="35">
        <v>138</v>
      </c>
      <c r="I17" s="34">
        <f t="shared" si="0"/>
        <v>19.93312292814687</v>
      </c>
      <c r="J17" s="35"/>
      <c r="K17" s="15">
        <f t="shared" si="1"/>
        <v>0</v>
      </c>
      <c r="L17" s="18"/>
      <c r="M17" s="15">
        <f t="shared" si="2"/>
        <v>0</v>
      </c>
      <c r="N17" s="3">
        <f t="shared" si="6"/>
        <v>0.2900323233014855</v>
      </c>
      <c r="O17" s="4" t="s">
        <v>43</v>
      </c>
      <c r="P17" s="4" t="s">
        <v>43</v>
      </c>
    </row>
    <row r="18" spans="1:16" ht="12" customHeight="1">
      <c r="A18" s="33" t="s">
        <v>66</v>
      </c>
      <c r="B18" s="19">
        <v>46</v>
      </c>
      <c r="C18" s="5">
        <f t="shared" si="3"/>
        <v>6.682831370372684</v>
      </c>
      <c r="D18" s="19"/>
      <c r="E18" s="5">
        <f t="shared" si="4"/>
        <v>0</v>
      </c>
      <c r="F18" s="19"/>
      <c r="G18" s="6">
        <f t="shared" si="5"/>
        <v>0</v>
      </c>
      <c r="H18" s="35">
        <v>32</v>
      </c>
      <c r="I18" s="34">
        <f t="shared" si="0"/>
        <v>4.622173432613766</v>
      </c>
      <c r="J18" s="35"/>
      <c r="K18" s="15">
        <f t="shared" si="1"/>
        <v>0</v>
      </c>
      <c r="L18" s="18"/>
      <c r="M18" s="15">
        <f t="shared" si="2"/>
        <v>0</v>
      </c>
      <c r="N18" s="7">
        <f t="shared" si="6"/>
        <v>0.4458201250561141</v>
      </c>
      <c r="O18" s="4" t="s">
        <v>43</v>
      </c>
      <c r="P18" s="4" t="s">
        <v>43</v>
      </c>
    </row>
    <row r="19" spans="1:16" ht="12" customHeight="1">
      <c r="A19" s="33" t="s">
        <v>6</v>
      </c>
      <c r="B19" s="19">
        <v>131</v>
      </c>
      <c r="C19" s="5">
        <f t="shared" si="3"/>
        <v>19.03154151127873</v>
      </c>
      <c r="D19" s="19"/>
      <c r="E19" s="5">
        <f t="shared" si="4"/>
        <v>0</v>
      </c>
      <c r="F19" s="19"/>
      <c r="G19" s="6">
        <f t="shared" si="5"/>
        <v>0</v>
      </c>
      <c r="H19" s="18">
        <v>106</v>
      </c>
      <c r="I19" s="15">
        <f t="shared" si="0"/>
        <v>15.310949495533102</v>
      </c>
      <c r="J19" s="18"/>
      <c r="K19" s="15">
        <f t="shared" si="1"/>
        <v>0</v>
      </c>
      <c r="L19" s="18"/>
      <c r="M19" s="15">
        <f t="shared" si="2"/>
        <v>0</v>
      </c>
      <c r="N19" s="3">
        <f t="shared" si="6"/>
        <v>0.2430020435265032</v>
      </c>
      <c r="O19" s="4" t="s">
        <v>43</v>
      </c>
      <c r="P19" s="4" t="s">
        <v>43</v>
      </c>
    </row>
    <row r="20" spans="1:16" ht="22.5">
      <c r="A20" s="26" t="s">
        <v>7</v>
      </c>
      <c r="B20" s="19">
        <v>12</v>
      </c>
      <c r="C20" s="5">
        <f t="shared" si="3"/>
        <v>1.7433473140102653</v>
      </c>
      <c r="D20" s="19"/>
      <c r="E20" s="5">
        <f t="shared" si="4"/>
        <v>0</v>
      </c>
      <c r="F20" s="19"/>
      <c r="G20" s="6">
        <f t="shared" si="5"/>
        <v>0</v>
      </c>
      <c r="H20" s="18">
        <v>6</v>
      </c>
      <c r="I20" s="15">
        <f t="shared" si="0"/>
        <v>0.8666575186150812</v>
      </c>
      <c r="J20" s="18"/>
      <c r="K20" s="15">
        <f t="shared" si="1"/>
        <v>0</v>
      </c>
      <c r="L20" s="18"/>
      <c r="M20" s="15">
        <f t="shared" si="2"/>
        <v>0</v>
      </c>
      <c r="N20" s="12" t="s">
        <v>75</v>
      </c>
      <c r="O20" s="4" t="s">
        <v>43</v>
      </c>
      <c r="P20" s="4" t="s">
        <v>43</v>
      </c>
    </row>
    <row r="21" spans="1:16" ht="12" customHeight="1">
      <c r="A21" s="26" t="s">
        <v>10</v>
      </c>
      <c r="B21" s="19"/>
      <c r="C21" s="5">
        <f t="shared" si="3"/>
        <v>0</v>
      </c>
      <c r="D21" s="19"/>
      <c r="E21" s="5">
        <f t="shared" si="4"/>
        <v>0</v>
      </c>
      <c r="F21" s="19"/>
      <c r="G21" s="6">
        <f t="shared" si="5"/>
        <v>0</v>
      </c>
      <c r="H21" s="18"/>
      <c r="I21" s="15">
        <f t="shared" si="0"/>
        <v>0</v>
      </c>
      <c r="J21" s="18"/>
      <c r="K21" s="15">
        <f t="shared" si="1"/>
        <v>0</v>
      </c>
      <c r="L21" s="18"/>
      <c r="M21" s="15">
        <f t="shared" si="2"/>
        <v>0</v>
      </c>
      <c r="N21" s="12" t="s">
        <v>43</v>
      </c>
      <c r="O21" s="13" t="s">
        <v>43</v>
      </c>
      <c r="P21" s="13" t="s">
        <v>43</v>
      </c>
    </row>
    <row r="22" spans="1:16" ht="12" customHeight="1">
      <c r="A22" s="26" t="s">
        <v>11</v>
      </c>
      <c r="B22" s="19">
        <v>15</v>
      </c>
      <c r="C22" s="5">
        <f t="shared" si="3"/>
        <v>2.1791841425128315</v>
      </c>
      <c r="D22" s="19">
        <v>15</v>
      </c>
      <c r="E22" s="5">
        <f t="shared" si="4"/>
        <v>13.061992215052639</v>
      </c>
      <c r="F22" s="19">
        <v>14</v>
      </c>
      <c r="G22" s="6">
        <f t="shared" si="5"/>
        <v>14.156714833203564</v>
      </c>
      <c r="H22" s="18">
        <v>13</v>
      </c>
      <c r="I22" s="15">
        <f t="shared" si="0"/>
        <v>1.8777579569993426</v>
      </c>
      <c r="J22" s="18">
        <v>12</v>
      </c>
      <c r="K22" s="15">
        <f t="shared" si="1"/>
        <v>9.947114507866509</v>
      </c>
      <c r="L22" s="18">
        <v>12</v>
      </c>
      <c r="M22" s="15">
        <f t="shared" si="2"/>
        <v>12.308323503769424</v>
      </c>
      <c r="N22" s="3">
        <f>(C22-I22)/I22</f>
        <v>0.16052451509520857</v>
      </c>
      <c r="O22" s="3">
        <f>(D22-J22)/J22</f>
        <v>0.25</v>
      </c>
      <c r="P22" s="2">
        <f>(G22-M22)/M22</f>
        <v>0.15017409388598454</v>
      </c>
    </row>
    <row r="23" spans="1:16" ht="12" customHeight="1">
      <c r="A23" s="11" t="s">
        <v>12</v>
      </c>
      <c r="B23" s="19"/>
      <c r="C23" s="5">
        <f aca="true" t="shared" si="7" ref="C23:C54">B23*100/688.331</f>
        <v>0</v>
      </c>
      <c r="D23" s="19"/>
      <c r="E23" s="5">
        <f aca="true" t="shared" si="8" ref="E23:E54">D23*100/114.837</f>
        <v>0</v>
      </c>
      <c r="F23" s="17"/>
      <c r="G23" s="6">
        <f aca="true" t="shared" si="9" ref="G23:G54">F23*100/98.893</f>
        <v>0</v>
      </c>
      <c r="H23" s="18"/>
      <c r="I23" s="15">
        <f>H23*100/692.315</f>
        <v>0</v>
      </c>
      <c r="J23" s="18"/>
      <c r="K23" s="15">
        <f>J23*100/120.638</f>
        <v>0</v>
      </c>
      <c r="L23" s="18"/>
      <c r="M23" s="15">
        <f>L23*100/97.495</f>
        <v>0</v>
      </c>
      <c r="N23" s="12" t="s">
        <v>43</v>
      </c>
      <c r="O23" s="13" t="s">
        <v>43</v>
      </c>
      <c r="P23" s="13" t="s">
        <v>43</v>
      </c>
    </row>
    <row r="24" spans="1:16" ht="12" customHeight="1">
      <c r="A24" s="11" t="s">
        <v>13</v>
      </c>
      <c r="B24" s="19"/>
      <c r="C24" s="5">
        <f t="shared" si="7"/>
        <v>0</v>
      </c>
      <c r="D24" s="19"/>
      <c r="E24" s="5">
        <f t="shared" si="8"/>
        <v>0</v>
      </c>
      <c r="F24" s="17"/>
      <c r="G24" s="6">
        <f t="shared" si="9"/>
        <v>0</v>
      </c>
      <c r="H24" s="18">
        <v>3</v>
      </c>
      <c r="I24" s="15">
        <f>H24*100/692.315</f>
        <v>0.4333287593075406</v>
      </c>
      <c r="J24" s="18"/>
      <c r="K24" s="15">
        <f>J24*100/120.638</f>
        <v>0</v>
      </c>
      <c r="L24" s="18"/>
      <c r="M24" s="15">
        <f>L24*100/97.495</f>
        <v>0</v>
      </c>
      <c r="N24" s="4" t="s">
        <v>62</v>
      </c>
      <c r="O24" s="13" t="s">
        <v>43</v>
      </c>
      <c r="P24" s="13" t="s">
        <v>43</v>
      </c>
    </row>
    <row r="25" spans="1:16" ht="12" customHeight="1">
      <c r="A25" s="11" t="s">
        <v>14</v>
      </c>
      <c r="B25" s="19"/>
      <c r="C25" s="5">
        <f t="shared" si="7"/>
        <v>0</v>
      </c>
      <c r="D25" s="19"/>
      <c r="E25" s="5">
        <f t="shared" si="8"/>
        <v>0</v>
      </c>
      <c r="F25" s="17"/>
      <c r="G25" s="6">
        <f t="shared" si="9"/>
        <v>0</v>
      </c>
      <c r="H25" s="18">
        <v>1</v>
      </c>
      <c r="I25" s="15">
        <f aca="true" t="shared" si="10" ref="I25:I54">H25*100/692.315</f>
        <v>0.1444429197691802</v>
      </c>
      <c r="J25" s="18"/>
      <c r="K25" s="15">
        <f aca="true" t="shared" si="11" ref="K25:K54">J25*100/120.638</f>
        <v>0</v>
      </c>
      <c r="L25" s="18"/>
      <c r="M25" s="15">
        <f>L25*100/97.495</f>
        <v>0</v>
      </c>
      <c r="N25" s="4" t="s">
        <v>60</v>
      </c>
      <c r="O25" s="13" t="s">
        <v>43</v>
      </c>
      <c r="P25" s="13" t="s">
        <v>43</v>
      </c>
    </row>
    <row r="26" spans="1:16" ht="12" customHeight="1">
      <c r="A26" s="11" t="s">
        <v>15</v>
      </c>
      <c r="B26" s="31">
        <v>3</v>
      </c>
      <c r="C26" s="5">
        <f t="shared" si="7"/>
        <v>0.43583682850256633</v>
      </c>
      <c r="D26" s="19">
        <v>3</v>
      </c>
      <c r="E26" s="5">
        <f t="shared" si="8"/>
        <v>2.612398443010528</v>
      </c>
      <c r="F26" s="17">
        <v>3</v>
      </c>
      <c r="G26" s="6">
        <f t="shared" si="9"/>
        <v>3.033581749972192</v>
      </c>
      <c r="H26" s="18">
        <v>6</v>
      </c>
      <c r="I26" s="15">
        <f t="shared" si="10"/>
        <v>0.8666575186150812</v>
      </c>
      <c r="J26" s="18">
        <v>6</v>
      </c>
      <c r="K26" s="15">
        <f t="shared" si="11"/>
        <v>4.973557253933254</v>
      </c>
      <c r="L26" s="18">
        <v>6</v>
      </c>
      <c r="M26" s="15">
        <f aca="true" t="shared" si="12" ref="M26:M54">L26*100/97.495</f>
        <v>6.154161751884712</v>
      </c>
      <c r="N26" s="4" t="s">
        <v>62</v>
      </c>
      <c r="O26" s="4" t="s">
        <v>62</v>
      </c>
      <c r="P26" s="4" t="s">
        <v>62</v>
      </c>
    </row>
    <row r="27" spans="1:16" ht="12" customHeight="1">
      <c r="A27" s="36" t="s">
        <v>50</v>
      </c>
      <c r="B27" s="19">
        <v>3</v>
      </c>
      <c r="C27" s="5">
        <f t="shared" si="7"/>
        <v>0.43583682850256633</v>
      </c>
      <c r="D27" s="19">
        <v>3</v>
      </c>
      <c r="E27" s="5">
        <f t="shared" si="8"/>
        <v>2.612398443010528</v>
      </c>
      <c r="F27" s="17">
        <v>3</v>
      </c>
      <c r="G27" s="6">
        <f t="shared" si="9"/>
        <v>3.033581749972192</v>
      </c>
      <c r="H27" s="18">
        <v>6</v>
      </c>
      <c r="I27" s="15">
        <f t="shared" si="10"/>
        <v>0.8666575186150812</v>
      </c>
      <c r="J27" s="18">
        <v>6</v>
      </c>
      <c r="K27" s="15">
        <f t="shared" si="11"/>
        <v>4.973557253933254</v>
      </c>
      <c r="L27" s="18">
        <v>6</v>
      </c>
      <c r="M27" s="15">
        <f t="shared" si="12"/>
        <v>6.154161751884712</v>
      </c>
      <c r="N27" s="4" t="s">
        <v>62</v>
      </c>
      <c r="O27" s="4" t="s">
        <v>62</v>
      </c>
      <c r="P27" s="4" t="s">
        <v>62</v>
      </c>
    </row>
    <row r="28" spans="1:16" ht="12" customHeight="1">
      <c r="A28" s="11" t="s">
        <v>16</v>
      </c>
      <c r="B28" s="19"/>
      <c r="C28" s="5">
        <f t="shared" si="7"/>
        <v>0</v>
      </c>
      <c r="D28" s="19"/>
      <c r="E28" s="5">
        <f t="shared" si="8"/>
        <v>0</v>
      </c>
      <c r="F28" s="17"/>
      <c r="G28" s="6">
        <f t="shared" si="9"/>
        <v>0</v>
      </c>
      <c r="H28" s="18"/>
      <c r="I28" s="15">
        <f t="shared" si="10"/>
        <v>0</v>
      </c>
      <c r="J28" s="18"/>
      <c r="K28" s="15">
        <f t="shared" si="11"/>
        <v>0</v>
      </c>
      <c r="L28" s="18"/>
      <c r="M28" s="15">
        <f t="shared" si="12"/>
        <v>0</v>
      </c>
      <c r="N28" s="12" t="s">
        <v>43</v>
      </c>
      <c r="O28" s="13" t="s">
        <v>43</v>
      </c>
      <c r="P28" s="13" t="s">
        <v>43</v>
      </c>
    </row>
    <row r="29" spans="1:16" ht="12" customHeight="1">
      <c r="A29" s="11" t="s">
        <v>17</v>
      </c>
      <c r="B29" s="19"/>
      <c r="C29" s="5">
        <f t="shared" si="7"/>
        <v>0</v>
      </c>
      <c r="D29" s="19"/>
      <c r="E29" s="5">
        <f t="shared" si="8"/>
        <v>0</v>
      </c>
      <c r="F29" s="17"/>
      <c r="G29" s="6">
        <f t="shared" si="9"/>
        <v>0</v>
      </c>
      <c r="H29" s="18"/>
      <c r="I29" s="15">
        <f t="shared" si="10"/>
        <v>0</v>
      </c>
      <c r="J29" s="18"/>
      <c r="K29" s="15">
        <f t="shared" si="11"/>
        <v>0</v>
      </c>
      <c r="L29" s="18"/>
      <c r="M29" s="15">
        <f t="shared" si="12"/>
        <v>0</v>
      </c>
      <c r="N29" s="12" t="s">
        <v>43</v>
      </c>
      <c r="O29" s="13" t="s">
        <v>43</v>
      </c>
      <c r="P29" s="13" t="s">
        <v>43</v>
      </c>
    </row>
    <row r="30" spans="1:16" ht="12" customHeight="1">
      <c r="A30" s="11" t="s">
        <v>18</v>
      </c>
      <c r="B30" s="19"/>
      <c r="C30" s="5">
        <f t="shared" si="7"/>
        <v>0</v>
      </c>
      <c r="D30" s="19"/>
      <c r="E30" s="5">
        <f t="shared" si="8"/>
        <v>0</v>
      </c>
      <c r="F30" s="17"/>
      <c r="G30" s="6">
        <f t="shared" si="9"/>
        <v>0</v>
      </c>
      <c r="H30" s="18"/>
      <c r="I30" s="15">
        <f t="shared" si="10"/>
        <v>0</v>
      </c>
      <c r="J30" s="18"/>
      <c r="K30" s="15">
        <f t="shared" si="11"/>
        <v>0</v>
      </c>
      <c r="L30" s="18"/>
      <c r="M30" s="15">
        <f t="shared" si="12"/>
        <v>0</v>
      </c>
      <c r="N30" s="12" t="s">
        <v>43</v>
      </c>
      <c r="O30" s="13" t="s">
        <v>43</v>
      </c>
      <c r="P30" s="13" t="s">
        <v>43</v>
      </c>
    </row>
    <row r="31" spans="1:16" ht="12" customHeight="1">
      <c r="A31" s="37" t="s">
        <v>19</v>
      </c>
      <c r="B31" s="19">
        <v>15</v>
      </c>
      <c r="C31" s="5">
        <f t="shared" si="7"/>
        <v>2.1791841425128315</v>
      </c>
      <c r="D31" s="19">
        <v>1</v>
      </c>
      <c r="E31" s="5">
        <f t="shared" si="8"/>
        <v>0.8707994810035093</v>
      </c>
      <c r="F31" s="17"/>
      <c r="G31" s="6">
        <f t="shared" si="9"/>
        <v>0</v>
      </c>
      <c r="H31" s="18">
        <v>10</v>
      </c>
      <c r="I31" s="15">
        <f t="shared" si="10"/>
        <v>1.444429197691802</v>
      </c>
      <c r="J31" s="18"/>
      <c r="K31" s="15">
        <f t="shared" si="11"/>
        <v>0</v>
      </c>
      <c r="L31" s="18"/>
      <c r="M31" s="15">
        <f t="shared" si="12"/>
        <v>0</v>
      </c>
      <c r="N31" s="3">
        <f>(C31-I31)/I31</f>
        <v>0.5086818696237712</v>
      </c>
      <c r="O31" s="13" t="s">
        <v>57</v>
      </c>
      <c r="P31" s="13" t="s">
        <v>43</v>
      </c>
    </row>
    <row r="32" spans="1:16" ht="12" customHeight="1">
      <c r="A32" s="37" t="s">
        <v>51</v>
      </c>
      <c r="B32" s="19"/>
      <c r="C32" s="5">
        <f t="shared" si="7"/>
        <v>0</v>
      </c>
      <c r="D32" s="19"/>
      <c r="E32" s="5">
        <f t="shared" si="8"/>
        <v>0</v>
      </c>
      <c r="F32" s="17"/>
      <c r="G32" s="6">
        <f t="shared" si="9"/>
        <v>0</v>
      </c>
      <c r="H32" s="18"/>
      <c r="I32" s="15">
        <f t="shared" si="10"/>
        <v>0</v>
      </c>
      <c r="J32" s="18"/>
      <c r="K32" s="15">
        <f t="shared" si="11"/>
        <v>0</v>
      </c>
      <c r="L32" s="18"/>
      <c r="M32" s="15">
        <f t="shared" si="12"/>
        <v>0</v>
      </c>
      <c r="N32" s="12" t="s">
        <v>43</v>
      </c>
      <c r="O32" s="13" t="s">
        <v>43</v>
      </c>
      <c r="P32" s="13" t="s">
        <v>43</v>
      </c>
    </row>
    <row r="33" spans="1:16" ht="23.25" customHeight="1">
      <c r="A33" s="37" t="s">
        <v>65</v>
      </c>
      <c r="B33" s="19"/>
      <c r="C33" s="5">
        <f t="shared" si="7"/>
        <v>0</v>
      </c>
      <c r="D33" s="19"/>
      <c r="E33" s="5">
        <f t="shared" si="8"/>
        <v>0</v>
      </c>
      <c r="F33" s="17"/>
      <c r="G33" s="6">
        <f t="shared" si="9"/>
        <v>0</v>
      </c>
      <c r="H33" s="18"/>
      <c r="I33" s="15">
        <f t="shared" si="10"/>
        <v>0</v>
      </c>
      <c r="J33" s="18"/>
      <c r="K33" s="15">
        <f t="shared" si="11"/>
        <v>0</v>
      </c>
      <c r="L33" s="18"/>
      <c r="M33" s="15">
        <f t="shared" si="12"/>
        <v>0</v>
      </c>
      <c r="N33" s="12" t="s">
        <v>43</v>
      </c>
      <c r="O33" s="13" t="s">
        <v>43</v>
      </c>
      <c r="P33" s="13" t="s">
        <v>43</v>
      </c>
    </row>
    <row r="34" spans="1:16" ht="22.5" customHeight="1">
      <c r="A34" s="36" t="s">
        <v>52</v>
      </c>
      <c r="B34" s="19">
        <v>15</v>
      </c>
      <c r="C34" s="5">
        <f t="shared" si="7"/>
        <v>2.1791841425128315</v>
      </c>
      <c r="D34" s="19">
        <v>1</v>
      </c>
      <c r="E34" s="5">
        <f t="shared" si="8"/>
        <v>0.8707994810035093</v>
      </c>
      <c r="F34" s="17"/>
      <c r="G34" s="6">
        <f t="shared" si="9"/>
        <v>0</v>
      </c>
      <c r="H34" s="18">
        <v>10</v>
      </c>
      <c r="I34" s="15">
        <f t="shared" si="10"/>
        <v>1.444429197691802</v>
      </c>
      <c r="J34" s="18"/>
      <c r="K34" s="15">
        <f t="shared" si="11"/>
        <v>0</v>
      </c>
      <c r="L34" s="18"/>
      <c r="M34" s="15">
        <f t="shared" si="12"/>
        <v>0</v>
      </c>
      <c r="N34" s="3">
        <f>(C34-I34)/I34</f>
        <v>0.5086818696237712</v>
      </c>
      <c r="O34" s="13" t="s">
        <v>57</v>
      </c>
      <c r="P34" s="13" t="s">
        <v>43</v>
      </c>
    </row>
    <row r="35" spans="1:16" ht="12" customHeight="1">
      <c r="A35" s="11" t="s">
        <v>20</v>
      </c>
      <c r="B35" s="19">
        <v>28</v>
      </c>
      <c r="C35" s="5">
        <f t="shared" si="7"/>
        <v>4.067810399357286</v>
      </c>
      <c r="D35" s="19">
        <v>1</v>
      </c>
      <c r="E35" s="5">
        <f t="shared" si="8"/>
        <v>0.8707994810035093</v>
      </c>
      <c r="F35" s="17"/>
      <c r="G35" s="6">
        <f t="shared" si="9"/>
        <v>0</v>
      </c>
      <c r="H35" s="18">
        <v>45</v>
      </c>
      <c r="I35" s="15">
        <f t="shared" si="10"/>
        <v>6.499931389613109</v>
      </c>
      <c r="J35" s="18">
        <v>9</v>
      </c>
      <c r="K35" s="15">
        <f t="shared" si="11"/>
        <v>7.460335880899882</v>
      </c>
      <c r="L35" s="18">
        <v>6</v>
      </c>
      <c r="M35" s="15">
        <f t="shared" si="12"/>
        <v>6.154161751884712</v>
      </c>
      <c r="N35" s="2">
        <f>(C35-I35)/I35</f>
        <v>-0.3741764096375468</v>
      </c>
      <c r="O35" s="4" t="s">
        <v>72</v>
      </c>
      <c r="P35" s="4" t="s">
        <v>67</v>
      </c>
    </row>
    <row r="36" spans="1:16" ht="12" customHeight="1">
      <c r="A36" s="11" t="s">
        <v>21</v>
      </c>
      <c r="B36" s="19">
        <v>170</v>
      </c>
      <c r="C36" s="5">
        <f t="shared" si="7"/>
        <v>24.697420281812093</v>
      </c>
      <c r="D36" s="19">
        <v>5</v>
      </c>
      <c r="E36" s="5">
        <f t="shared" si="8"/>
        <v>4.353997405017546</v>
      </c>
      <c r="F36" s="17">
        <v>5</v>
      </c>
      <c r="G36" s="6">
        <f t="shared" si="9"/>
        <v>5.055969583286987</v>
      </c>
      <c r="H36" s="18">
        <v>111</v>
      </c>
      <c r="I36" s="15">
        <f t="shared" si="10"/>
        <v>16.033164094379003</v>
      </c>
      <c r="J36" s="18">
        <v>6</v>
      </c>
      <c r="K36" s="15">
        <f t="shared" si="11"/>
        <v>4.973557253933254</v>
      </c>
      <c r="L36" s="18">
        <v>6</v>
      </c>
      <c r="M36" s="15">
        <f t="shared" si="12"/>
        <v>6.154161751884712</v>
      </c>
      <c r="N36" s="3">
        <f>(C36-I36)/I36</f>
        <v>0.5403959029191657</v>
      </c>
      <c r="O36" s="12" t="s">
        <v>60</v>
      </c>
      <c r="P36" s="12" t="s">
        <v>60</v>
      </c>
    </row>
    <row r="37" spans="1:16" ht="12" customHeight="1">
      <c r="A37" s="11" t="s">
        <v>22</v>
      </c>
      <c r="B37" s="19"/>
      <c r="C37" s="5">
        <f t="shared" si="7"/>
        <v>0</v>
      </c>
      <c r="D37" s="19"/>
      <c r="E37" s="5">
        <f t="shared" si="8"/>
        <v>0</v>
      </c>
      <c r="F37" s="17"/>
      <c r="G37" s="6">
        <f t="shared" si="9"/>
        <v>0</v>
      </c>
      <c r="H37" s="18"/>
      <c r="I37" s="15">
        <f t="shared" si="10"/>
        <v>0</v>
      </c>
      <c r="J37" s="18"/>
      <c r="K37" s="15">
        <f t="shared" si="11"/>
        <v>0</v>
      </c>
      <c r="L37" s="18"/>
      <c r="M37" s="15">
        <f t="shared" si="12"/>
        <v>0</v>
      </c>
      <c r="N37" s="3" t="s">
        <v>43</v>
      </c>
      <c r="O37" s="4" t="s">
        <v>43</v>
      </c>
      <c r="P37" s="4" t="s">
        <v>43</v>
      </c>
    </row>
    <row r="38" spans="1:16" ht="12" customHeight="1">
      <c r="A38" s="11" t="s">
        <v>23</v>
      </c>
      <c r="B38" s="19"/>
      <c r="C38" s="5">
        <f t="shared" si="7"/>
        <v>0</v>
      </c>
      <c r="D38" s="19"/>
      <c r="E38" s="5">
        <f t="shared" si="8"/>
        <v>0</v>
      </c>
      <c r="F38" s="17"/>
      <c r="G38" s="6">
        <f t="shared" si="9"/>
        <v>0</v>
      </c>
      <c r="H38" s="18">
        <v>1</v>
      </c>
      <c r="I38" s="15">
        <f t="shared" si="10"/>
        <v>0.1444429197691802</v>
      </c>
      <c r="J38" s="18"/>
      <c r="K38" s="15">
        <f t="shared" si="11"/>
        <v>0</v>
      </c>
      <c r="L38" s="18"/>
      <c r="M38" s="15">
        <f t="shared" si="12"/>
        <v>0</v>
      </c>
      <c r="N38" s="12" t="s">
        <v>60</v>
      </c>
      <c r="O38" s="12" t="s">
        <v>43</v>
      </c>
      <c r="P38" s="4" t="s">
        <v>43</v>
      </c>
    </row>
    <row r="39" spans="1:16" ht="12" customHeight="1">
      <c r="A39" s="11" t="s">
        <v>24</v>
      </c>
      <c r="B39" s="19"/>
      <c r="C39" s="5">
        <f t="shared" si="7"/>
        <v>0</v>
      </c>
      <c r="D39" s="19"/>
      <c r="E39" s="5">
        <f t="shared" si="8"/>
        <v>0</v>
      </c>
      <c r="F39" s="17"/>
      <c r="G39" s="6">
        <f t="shared" si="9"/>
        <v>0</v>
      </c>
      <c r="H39" s="18"/>
      <c r="I39" s="15">
        <f t="shared" si="10"/>
        <v>0</v>
      </c>
      <c r="J39" s="18"/>
      <c r="K39" s="15">
        <f t="shared" si="11"/>
        <v>0</v>
      </c>
      <c r="L39" s="18"/>
      <c r="M39" s="15">
        <f t="shared" si="12"/>
        <v>0</v>
      </c>
      <c r="N39" s="12" t="s">
        <v>43</v>
      </c>
      <c r="O39" s="13" t="s">
        <v>43</v>
      </c>
      <c r="P39" s="13" t="s">
        <v>43</v>
      </c>
    </row>
    <row r="40" spans="1:16" ht="12" customHeight="1">
      <c r="A40" s="11" t="s">
        <v>25</v>
      </c>
      <c r="B40" s="19"/>
      <c r="C40" s="5">
        <f t="shared" si="7"/>
        <v>0</v>
      </c>
      <c r="D40" s="19"/>
      <c r="E40" s="5">
        <f t="shared" si="8"/>
        <v>0</v>
      </c>
      <c r="F40" s="17"/>
      <c r="G40" s="6">
        <f t="shared" si="9"/>
        <v>0</v>
      </c>
      <c r="H40" s="18"/>
      <c r="I40" s="15">
        <f t="shared" si="10"/>
        <v>0</v>
      </c>
      <c r="J40" s="18"/>
      <c r="K40" s="15">
        <f t="shared" si="11"/>
        <v>0</v>
      </c>
      <c r="L40" s="18"/>
      <c r="M40" s="15">
        <f t="shared" si="12"/>
        <v>0</v>
      </c>
      <c r="N40" s="12" t="s">
        <v>43</v>
      </c>
      <c r="O40" s="13" t="s">
        <v>43</v>
      </c>
      <c r="P40" s="13" t="s">
        <v>43</v>
      </c>
    </row>
    <row r="41" spans="1:16" ht="12" customHeight="1">
      <c r="A41" s="36" t="s">
        <v>53</v>
      </c>
      <c r="B41" s="19"/>
      <c r="C41" s="5">
        <f t="shared" si="7"/>
        <v>0</v>
      </c>
      <c r="D41" s="19"/>
      <c r="E41" s="5">
        <f t="shared" si="8"/>
        <v>0</v>
      </c>
      <c r="F41" s="17"/>
      <c r="G41" s="6">
        <f t="shared" si="9"/>
        <v>0</v>
      </c>
      <c r="H41" s="18"/>
      <c r="I41" s="15">
        <f t="shared" si="10"/>
        <v>0</v>
      </c>
      <c r="J41" s="18"/>
      <c r="K41" s="15">
        <f t="shared" si="11"/>
        <v>0</v>
      </c>
      <c r="L41" s="18"/>
      <c r="M41" s="15">
        <f t="shared" si="12"/>
        <v>0</v>
      </c>
      <c r="N41" s="12" t="s">
        <v>43</v>
      </c>
      <c r="O41" s="13" t="s">
        <v>43</v>
      </c>
      <c r="P41" s="13" t="s">
        <v>43</v>
      </c>
    </row>
    <row r="42" spans="1:16" ht="12" customHeight="1">
      <c r="A42" s="36" t="s">
        <v>26</v>
      </c>
      <c r="B42" s="19"/>
      <c r="C42" s="5">
        <f t="shared" si="7"/>
        <v>0</v>
      </c>
      <c r="D42" s="19"/>
      <c r="E42" s="5">
        <f t="shared" si="8"/>
        <v>0</v>
      </c>
      <c r="F42" s="17"/>
      <c r="G42" s="6">
        <f t="shared" si="9"/>
        <v>0</v>
      </c>
      <c r="H42" s="18"/>
      <c r="I42" s="15">
        <f t="shared" si="10"/>
        <v>0</v>
      </c>
      <c r="J42" s="18"/>
      <c r="K42" s="15">
        <f t="shared" si="11"/>
        <v>0</v>
      </c>
      <c r="L42" s="18"/>
      <c r="M42" s="15">
        <f t="shared" si="12"/>
        <v>0</v>
      </c>
      <c r="N42" s="12" t="s">
        <v>43</v>
      </c>
      <c r="O42" s="13" t="s">
        <v>43</v>
      </c>
      <c r="P42" s="13" t="s">
        <v>43</v>
      </c>
    </row>
    <row r="43" spans="1:16" ht="12" customHeight="1">
      <c r="A43" s="36" t="s">
        <v>27</v>
      </c>
      <c r="B43" s="19"/>
      <c r="C43" s="5">
        <f t="shared" si="7"/>
        <v>0</v>
      </c>
      <c r="D43" s="19"/>
      <c r="E43" s="5">
        <f t="shared" si="8"/>
        <v>0</v>
      </c>
      <c r="F43" s="17"/>
      <c r="G43" s="6">
        <f t="shared" si="9"/>
        <v>0</v>
      </c>
      <c r="H43" s="18"/>
      <c r="I43" s="15">
        <f t="shared" si="10"/>
        <v>0</v>
      </c>
      <c r="J43" s="18"/>
      <c r="K43" s="15">
        <f t="shared" si="11"/>
        <v>0</v>
      </c>
      <c r="L43" s="18"/>
      <c r="M43" s="15">
        <f t="shared" si="12"/>
        <v>0</v>
      </c>
      <c r="N43" s="12" t="s">
        <v>43</v>
      </c>
      <c r="O43" s="13" t="s">
        <v>43</v>
      </c>
      <c r="P43" s="13" t="s">
        <v>43</v>
      </c>
    </row>
    <row r="44" spans="1:16" ht="12" customHeight="1">
      <c r="A44" s="36" t="s">
        <v>28</v>
      </c>
      <c r="B44" s="19"/>
      <c r="C44" s="5">
        <f t="shared" si="7"/>
        <v>0</v>
      </c>
      <c r="D44" s="19"/>
      <c r="E44" s="5">
        <f t="shared" si="8"/>
        <v>0</v>
      </c>
      <c r="F44" s="17"/>
      <c r="G44" s="6">
        <f t="shared" si="9"/>
        <v>0</v>
      </c>
      <c r="H44" s="18"/>
      <c r="I44" s="15">
        <f t="shared" si="10"/>
        <v>0</v>
      </c>
      <c r="J44" s="18"/>
      <c r="K44" s="15">
        <f t="shared" si="11"/>
        <v>0</v>
      </c>
      <c r="L44" s="18"/>
      <c r="M44" s="15">
        <f t="shared" si="12"/>
        <v>0</v>
      </c>
      <c r="N44" s="12" t="s">
        <v>43</v>
      </c>
      <c r="O44" s="13" t="s">
        <v>43</v>
      </c>
      <c r="P44" s="13" t="s">
        <v>43</v>
      </c>
    </row>
    <row r="45" spans="1:16" ht="12" customHeight="1">
      <c r="A45" s="11" t="s">
        <v>29</v>
      </c>
      <c r="B45" s="19">
        <v>382</v>
      </c>
      <c r="C45" s="5">
        <f t="shared" si="7"/>
        <v>55.49655616266011</v>
      </c>
      <c r="D45" s="19">
        <v>236</v>
      </c>
      <c r="E45" s="30">
        <f t="shared" si="8"/>
        <v>205.5086775168282</v>
      </c>
      <c r="F45" s="17">
        <v>229</v>
      </c>
      <c r="G45" s="9">
        <f t="shared" si="9"/>
        <v>231.563406914544</v>
      </c>
      <c r="H45" s="18">
        <v>472</v>
      </c>
      <c r="I45" s="15">
        <f t="shared" si="10"/>
        <v>68.17705813105306</v>
      </c>
      <c r="J45" s="18">
        <v>331</v>
      </c>
      <c r="K45" s="15">
        <f t="shared" si="11"/>
        <v>274.3745751753179</v>
      </c>
      <c r="L45" s="18">
        <v>308</v>
      </c>
      <c r="M45" s="15">
        <f t="shared" si="12"/>
        <v>315.9136365967485</v>
      </c>
      <c r="N45" s="2">
        <f aca="true" t="shared" si="13" ref="N45:N50">(C45-I45)/I45</f>
        <v>-0.18599368051372803</v>
      </c>
      <c r="O45" s="2">
        <f>(E45-K45)/K45</f>
        <v>-0.2509922707469752</v>
      </c>
      <c r="P45" s="2">
        <f>(G45-M45)/M45</f>
        <v>-0.2670040793138484</v>
      </c>
    </row>
    <row r="46" spans="1:16" ht="12" customHeight="1">
      <c r="A46" s="11" t="s">
        <v>54</v>
      </c>
      <c r="B46" s="19">
        <v>153</v>
      </c>
      <c r="C46" s="5">
        <f t="shared" si="7"/>
        <v>22.227678253630884</v>
      </c>
      <c r="D46" s="19">
        <v>6</v>
      </c>
      <c r="E46" s="5">
        <f t="shared" si="8"/>
        <v>5.224796886021056</v>
      </c>
      <c r="F46" s="17">
        <v>6</v>
      </c>
      <c r="G46" s="6">
        <f t="shared" si="9"/>
        <v>6.067163499944384</v>
      </c>
      <c r="H46" s="18">
        <v>184</v>
      </c>
      <c r="I46" s="15">
        <f t="shared" si="10"/>
        <v>26.57749723752916</v>
      </c>
      <c r="J46" s="18">
        <v>12</v>
      </c>
      <c r="K46" s="15">
        <f t="shared" si="11"/>
        <v>9.947114507866509</v>
      </c>
      <c r="L46" s="18">
        <v>10</v>
      </c>
      <c r="M46" s="15">
        <f t="shared" si="12"/>
        <v>10.256936253141186</v>
      </c>
      <c r="N46" s="2">
        <f t="shared" si="13"/>
        <v>-0.16366548531725728</v>
      </c>
      <c r="O46" s="2">
        <f>(E46-K47)/K47</f>
        <v>-0.42699177569471986</v>
      </c>
      <c r="P46" s="2">
        <f>(G46-M47)/M47</f>
        <v>-0.3427576606365803</v>
      </c>
    </row>
    <row r="47" spans="1:16" ht="22.5">
      <c r="A47" s="36" t="s">
        <v>41</v>
      </c>
      <c r="B47" s="19">
        <v>151</v>
      </c>
      <c r="C47" s="5">
        <f t="shared" si="7"/>
        <v>21.937120367962507</v>
      </c>
      <c r="D47" s="19">
        <v>6</v>
      </c>
      <c r="E47" s="5">
        <f t="shared" si="8"/>
        <v>5.224796886021056</v>
      </c>
      <c r="F47" s="17">
        <v>6</v>
      </c>
      <c r="G47" s="6">
        <f t="shared" si="9"/>
        <v>6.067163499944384</v>
      </c>
      <c r="H47" s="18">
        <v>180</v>
      </c>
      <c r="I47" s="15">
        <f t="shared" si="10"/>
        <v>25.999725558452436</v>
      </c>
      <c r="J47" s="18">
        <v>11</v>
      </c>
      <c r="K47" s="15">
        <f t="shared" si="11"/>
        <v>9.118188298877634</v>
      </c>
      <c r="L47" s="18">
        <v>9</v>
      </c>
      <c r="M47" s="15">
        <f t="shared" si="12"/>
        <v>9.231242627827069</v>
      </c>
      <c r="N47" s="2">
        <f t="shared" si="13"/>
        <v>-0.1562556951363353</v>
      </c>
      <c r="O47" s="4" t="s">
        <v>71</v>
      </c>
      <c r="P47" s="4" t="s">
        <v>62</v>
      </c>
    </row>
    <row r="48" spans="1:16" ht="12" customHeight="1">
      <c r="A48" s="38" t="s">
        <v>55</v>
      </c>
      <c r="B48" s="19">
        <v>61</v>
      </c>
      <c r="C48" s="5">
        <f t="shared" si="7"/>
        <v>8.862015512885515</v>
      </c>
      <c r="D48" s="19"/>
      <c r="E48" s="5">
        <f t="shared" si="8"/>
        <v>0</v>
      </c>
      <c r="F48" s="17"/>
      <c r="G48" s="6">
        <f t="shared" si="9"/>
        <v>0</v>
      </c>
      <c r="H48" s="18">
        <v>66</v>
      </c>
      <c r="I48" s="15">
        <f t="shared" si="10"/>
        <v>9.533232704765894</v>
      </c>
      <c r="J48" s="18"/>
      <c r="K48" s="15">
        <f t="shared" si="11"/>
        <v>0</v>
      </c>
      <c r="L48" s="18"/>
      <c r="M48" s="15">
        <f t="shared" si="12"/>
        <v>0</v>
      </c>
      <c r="N48" s="3">
        <f t="shared" si="13"/>
        <v>-0.07040814093888854</v>
      </c>
      <c r="O48" s="4" t="s">
        <v>43</v>
      </c>
      <c r="P48" s="4" t="s">
        <v>43</v>
      </c>
    </row>
    <row r="49" spans="1:16" ht="22.5">
      <c r="A49" s="11" t="s">
        <v>42</v>
      </c>
      <c r="B49" s="19">
        <v>84</v>
      </c>
      <c r="C49" s="5">
        <f t="shared" si="7"/>
        <v>12.203431198071858</v>
      </c>
      <c r="D49" s="19">
        <v>4</v>
      </c>
      <c r="E49" s="5">
        <f t="shared" si="8"/>
        <v>3.4831979240140374</v>
      </c>
      <c r="F49" s="17">
        <v>2</v>
      </c>
      <c r="G49" s="6">
        <f t="shared" si="9"/>
        <v>2.0223878333147947</v>
      </c>
      <c r="H49" s="18">
        <v>122</v>
      </c>
      <c r="I49" s="15">
        <f t="shared" si="10"/>
        <v>17.622036211839983</v>
      </c>
      <c r="J49" s="18">
        <v>4</v>
      </c>
      <c r="K49" s="15">
        <f t="shared" si="11"/>
        <v>3.3157048359555032</v>
      </c>
      <c r="L49" s="18">
        <v>1</v>
      </c>
      <c r="M49" s="15">
        <f t="shared" si="12"/>
        <v>1.0256936253141187</v>
      </c>
      <c r="N49" s="2">
        <f t="shared" si="13"/>
        <v>-0.30749028935302297</v>
      </c>
      <c r="O49" s="4" t="s">
        <v>59</v>
      </c>
      <c r="P49" s="49" t="s">
        <v>57</v>
      </c>
    </row>
    <row r="50" spans="1:16" ht="12" customHeight="1">
      <c r="A50" s="11" t="s">
        <v>56</v>
      </c>
      <c r="B50" s="19">
        <v>142</v>
      </c>
      <c r="C50" s="5">
        <f t="shared" si="7"/>
        <v>20.629609882454808</v>
      </c>
      <c r="D50" s="19">
        <v>5</v>
      </c>
      <c r="E50" s="5">
        <f t="shared" si="8"/>
        <v>4.353997405017546</v>
      </c>
      <c r="F50" s="17">
        <v>1</v>
      </c>
      <c r="G50" s="6">
        <f t="shared" si="9"/>
        <v>1.0111939166573973</v>
      </c>
      <c r="H50" s="18">
        <v>162</v>
      </c>
      <c r="I50" s="15">
        <f t="shared" si="10"/>
        <v>23.39975300260719</v>
      </c>
      <c r="J50" s="18">
        <v>7</v>
      </c>
      <c r="K50" s="15">
        <f t="shared" si="11"/>
        <v>5.8024834629221305</v>
      </c>
      <c r="L50" s="18">
        <v>2</v>
      </c>
      <c r="M50" s="15">
        <f t="shared" si="12"/>
        <v>2.0513872506282373</v>
      </c>
      <c r="N50" s="2">
        <f t="shared" si="13"/>
        <v>-0.1183834342116233</v>
      </c>
      <c r="O50" s="4" t="s">
        <v>58</v>
      </c>
      <c r="P50" s="48" t="s">
        <v>60</v>
      </c>
    </row>
    <row r="51" spans="1:16" ht="22.5">
      <c r="A51" s="11" t="s">
        <v>30</v>
      </c>
      <c r="B51" s="19"/>
      <c r="C51" s="5">
        <f t="shared" si="7"/>
        <v>0</v>
      </c>
      <c r="D51" s="19"/>
      <c r="E51" s="5">
        <f t="shared" si="8"/>
        <v>0</v>
      </c>
      <c r="F51" s="17"/>
      <c r="G51" s="6">
        <f t="shared" si="9"/>
        <v>0</v>
      </c>
      <c r="H51" s="18"/>
      <c r="I51" s="15">
        <f t="shared" si="10"/>
        <v>0</v>
      </c>
      <c r="J51" s="18"/>
      <c r="K51" s="15">
        <f t="shared" si="11"/>
        <v>0</v>
      </c>
      <c r="L51" s="18"/>
      <c r="M51" s="15">
        <f t="shared" si="12"/>
        <v>0</v>
      </c>
      <c r="N51" s="12" t="s">
        <v>43</v>
      </c>
      <c r="O51" s="13" t="s">
        <v>43</v>
      </c>
      <c r="P51" s="13" t="s">
        <v>43</v>
      </c>
    </row>
    <row r="52" spans="1:16" ht="35.25" customHeight="1">
      <c r="A52" s="11" t="s">
        <v>31</v>
      </c>
      <c r="B52" s="19">
        <v>133</v>
      </c>
      <c r="C52" s="5">
        <f t="shared" si="7"/>
        <v>19.32209939694711</v>
      </c>
      <c r="D52" s="19">
        <v>2</v>
      </c>
      <c r="E52" s="5">
        <f t="shared" si="8"/>
        <v>1.7415989620070187</v>
      </c>
      <c r="F52" s="17">
        <v>1</v>
      </c>
      <c r="G52" s="6">
        <f t="shared" si="9"/>
        <v>1.0111939166573973</v>
      </c>
      <c r="H52" s="18">
        <v>145</v>
      </c>
      <c r="I52" s="15">
        <f t="shared" si="10"/>
        <v>20.94422336653113</v>
      </c>
      <c r="J52" s="18">
        <v>1</v>
      </c>
      <c r="K52" s="15">
        <f t="shared" si="11"/>
        <v>0.8289262089888758</v>
      </c>
      <c r="L52" s="18"/>
      <c r="M52" s="15">
        <f t="shared" si="12"/>
        <v>0</v>
      </c>
      <c r="N52" s="3">
        <f>(C52-I52)/I52</f>
        <v>-0.07744970731052146</v>
      </c>
      <c r="O52" s="12" t="s">
        <v>57</v>
      </c>
      <c r="P52" s="50" t="s">
        <v>57</v>
      </c>
    </row>
    <row r="53" spans="1:16" ht="33.75" customHeight="1">
      <c r="A53" s="11" t="s">
        <v>32</v>
      </c>
      <c r="B53" s="16">
        <v>191014</v>
      </c>
      <c r="C53" s="43">
        <f t="shared" si="7"/>
        <v>27750.311986529734</v>
      </c>
      <c r="D53" s="16">
        <v>138231</v>
      </c>
      <c r="E53" s="43">
        <f t="shared" si="8"/>
        <v>120371.48305859609</v>
      </c>
      <c r="F53" s="41">
        <v>125565</v>
      </c>
      <c r="G53" s="44">
        <f t="shared" si="9"/>
        <v>126970.5641450861</v>
      </c>
      <c r="H53" s="42">
        <v>177024</v>
      </c>
      <c r="I53" s="45">
        <f t="shared" si="10"/>
        <v>25569.863429219356</v>
      </c>
      <c r="J53" s="42">
        <v>128536</v>
      </c>
      <c r="K53" s="45">
        <f t="shared" si="11"/>
        <v>106546.85919859413</v>
      </c>
      <c r="L53" s="42">
        <v>117324</v>
      </c>
      <c r="M53" s="45">
        <f t="shared" si="12"/>
        <v>120338.47889635366</v>
      </c>
      <c r="N53" s="3">
        <f>(C53-I53)/I53</f>
        <v>0.08527415734331696</v>
      </c>
      <c r="O53" s="3">
        <f>(E53-K53)/K53</f>
        <v>0.12975158502076586</v>
      </c>
      <c r="P53" s="3">
        <f>(G53-M53)/M53</f>
        <v>0.055111925209264064</v>
      </c>
    </row>
    <row r="54" spans="1:16" ht="12" customHeight="1">
      <c r="A54" s="11" t="s">
        <v>33</v>
      </c>
      <c r="B54" s="19">
        <v>615</v>
      </c>
      <c r="C54" s="5">
        <f t="shared" si="7"/>
        <v>89.3465498430261</v>
      </c>
      <c r="D54" s="19">
        <v>246</v>
      </c>
      <c r="E54" s="5">
        <f t="shared" si="8"/>
        <v>214.2166723268633</v>
      </c>
      <c r="F54" s="17">
        <v>202</v>
      </c>
      <c r="G54" s="6">
        <f t="shared" si="9"/>
        <v>204.26117116479426</v>
      </c>
      <c r="H54" s="18">
        <v>250</v>
      </c>
      <c r="I54" s="15">
        <f t="shared" si="10"/>
        <v>36.11072994229505</v>
      </c>
      <c r="J54" s="18">
        <v>124</v>
      </c>
      <c r="K54" s="15">
        <f t="shared" si="11"/>
        <v>102.78684991462059</v>
      </c>
      <c r="L54" s="18">
        <v>119</v>
      </c>
      <c r="M54" s="15">
        <f t="shared" si="12"/>
        <v>122.05754141238012</v>
      </c>
      <c r="N54" s="4" t="s">
        <v>69</v>
      </c>
      <c r="O54" s="4" t="s">
        <v>68</v>
      </c>
      <c r="P54" s="2">
        <f>(G54-M54)/M54</f>
        <v>0.6734825951858502</v>
      </c>
    </row>
    <row r="55" spans="1:16" ht="12" customHeight="1">
      <c r="A55" s="10" t="s">
        <v>64</v>
      </c>
      <c r="B55" s="19">
        <v>796</v>
      </c>
      <c r="C55" s="5">
        <f>B55*100/688.331</f>
        <v>115.64203849601427</v>
      </c>
      <c r="D55" s="20">
        <v>301</v>
      </c>
      <c r="E55" s="30">
        <f>D55*100/114.837</f>
        <v>262.1106437820563</v>
      </c>
      <c r="F55" s="17">
        <v>288</v>
      </c>
      <c r="G55" s="9">
        <f>F55*100/98.893</f>
        <v>291.22384799733044</v>
      </c>
      <c r="H55" s="19"/>
      <c r="I55" s="5">
        <f>H55*100/692.315</f>
        <v>0</v>
      </c>
      <c r="J55" s="20"/>
      <c r="K55" s="5">
        <f>J55*100/120.638</f>
        <v>0</v>
      </c>
      <c r="L55" s="20"/>
      <c r="M55" s="5">
        <f>L55*100/97.495</f>
        <v>0</v>
      </c>
      <c r="N55" s="39"/>
      <c r="O55" s="40"/>
      <c r="P55" s="40"/>
    </row>
    <row r="56" spans="1:16" ht="12" customHeight="1">
      <c r="A56" s="11" t="s">
        <v>34</v>
      </c>
      <c r="B56" s="19"/>
      <c r="C56" s="5">
        <f>B56*100/688.331</f>
        <v>0</v>
      </c>
      <c r="D56" s="19"/>
      <c r="E56" s="5">
        <f>D56*100/114.837</f>
        <v>0</v>
      </c>
      <c r="F56" s="17"/>
      <c r="G56" s="6">
        <f>F56*100/98.893</f>
        <v>0</v>
      </c>
      <c r="H56" s="18"/>
      <c r="I56" s="15">
        <f>H56*100/692.315</f>
        <v>0</v>
      </c>
      <c r="J56" s="18"/>
      <c r="K56" s="15">
        <f>J56*100/120.638</f>
        <v>0</v>
      </c>
      <c r="L56" s="18"/>
      <c r="M56" s="15">
        <f>L56*100/97.495</f>
        <v>0</v>
      </c>
      <c r="N56" s="12" t="s">
        <v>43</v>
      </c>
      <c r="O56" s="13" t="s">
        <v>43</v>
      </c>
      <c r="P56" s="13" t="s">
        <v>43</v>
      </c>
    </row>
    <row r="57" spans="1:16" ht="12" customHeight="1">
      <c r="A57" s="11" t="s">
        <v>36</v>
      </c>
      <c r="B57" s="19"/>
      <c r="C57" s="5">
        <f>B57*100/688.331</f>
        <v>0</v>
      </c>
      <c r="D57" s="19"/>
      <c r="E57" s="5">
        <f>D57*100/114.837</f>
        <v>0</v>
      </c>
      <c r="F57" s="17"/>
      <c r="G57" s="6">
        <f>F57*100/98.893</f>
        <v>0</v>
      </c>
      <c r="H57" s="18"/>
      <c r="I57" s="15">
        <f>H57*100/692.315</f>
        <v>0</v>
      </c>
      <c r="J57" s="18"/>
      <c r="K57" s="15">
        <f>J57*100/120.638</f>
        <v>0</v>
      </c>
      <c r="L57" s="18"/>
      <c r="M57" s="15">
        <f>L57*100/97.495</f>
        <v>0</v>
      </c>
      <c r="N57" s="12" t="s">
        <v>43</v>
      </c>
      <c r="O57" s="13" t="s">
        <v>43</v>
      </c>
      <c r="P57" s="13" t="s">
        <v>43</v>
      </c>
    </row>
    <row r="58" spans="1:16" ht="12" customHeight="1">
      <c r="A58" s="11" t="s">
        <v>35</v>
      </c>
      <c r="B58" s="19">
        <v>1</v>
      </c>
      <c r="C58" s="5">
        <f>B58*100/688.331</f>
        <v>0.14527894283418877</v>
      </c>
      <c r="D58" s="19">
        <v>1</v>
      </c>
      <c r="E58" s="5">
        <f>D58*100/114.837</f>
        <v>0.8707994810035093</v>
      </c>
      <c r="F58" s="17">
        <v>1</v>
      </c>
      <c r="G58" s="6">
        <f>F58*100/98.893</f>
        <v>1.0111939166573973</v>
      </c>
      <c r="H58" s="18"/>
      <c r="I58" s="15">
        <f>H58*100/692.315</f>
        <v>0</v>
      </c>
      <c r="J58" s="18"/>
      <c r="K58" s="15">
        <f>J58*100/120.638</f>
        <v>0</v>
      </c>
      <c r="L58" s="18"/>
      <c r="M58" s="15">
        <f>L58*100/97.495</f>
        <v>0</v>
      </c>
      <c r="N58" s="4" t="s">
        <v>57</v>
      </c>
      <c r="O58" s="4" t="s">
        <v>57</v>
      </c>
      <c r="P58" s="51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2011-11-10T13:26:52Z</cp:lastPrinted>
  <dcterms:created xsi:type="dcterms:W3CDTF">2008-02-19T06:47:57Z</dcterms:created>
  <dcterms:modified xsi:type="dcterms:W3CDTF">2011-11-30T06:59:46Z</dcterms:modified>
  <cp:category/>
  <cp:version/>
  <cp:contentType/>
  <cp:contentStatus/>
</cp:coreProperties>
</file>